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2"/>
  </bookViews>
  <sheets>
    <sheet name="oceneni_2009" sheetId="1" r:id="rId1"/>
    <sheet name="vysledovka_2009_jednotliv" sheetId="2" r:id="rId2"/>
    <sheet name="vysledovka_2009_final" sheetId="3" r:id="rId3"/>
    <sheet name="Vysledovka_druzstva" sheetId="4" r:id="rId4"/>
    <sheet name="sponzori" sheetId="5" r:id="rId5"/>
  </sheets>
  <definedNames>
    <definedName name="_xlnm.Print_Titles" localSheetId="2">'vysledovka_2009_final'!$2:$2</definedName>
    <definedName name="_xlnm.Print_Titles" localSheetId="1">'vysledovka_2009_jednotliv'!$2:$2</definedName>
  </definedNames>
  <calcPr fullCalcOnLoad="1"/>
</workbook>
</file>

<file path=xl/sharedStrings.xml><?xml version="1.0" encoding="utf-8"?>
<sst xmlns="http://schemas.openxmlformats.org/spreadsheetml/2006/main" count="356" uniqueCount="235">
  <si>
    <t>Por.</t>
  </si>
  <si>
    <t>OkO - RGO SPZ</t>
  </si>
  <si>
    <t>Meno a priezvisko</t>
  </si>
  <si>
    <t>Stopy 
zveri</t>
  </si>
  <si>
    <t>Rastliny</t>
  </si>
  <si>
    <t>Kynológ.</t>
  </si>
  <si>
    <t>Zoológia</t>
  </si>
  <si>
    <t>Strelectvo</t>
  </si>
  <si>
    <t>Chodúle</t>
  </si>
  <si>
    <t>Miesto</t>
  </si>
  <si>
    <t>1.</t>
  </si>
  <si>
    <t>2.</t>
  </si>
  <si>
    <t>14.</t>
  </si>
  <si>
    <t>3.</t>
  </si>
  <si>
    <t>9.</t>
  </si>
  <si>
    <t>12.</t>
  </si>
  <si>
    <t>4.</t>
  </si>
  <si>
    <t>Čadca</t>
  </si>
  <si>
    <t>17.</t>
  </si>
  <si>
    <t>7.</t>
  </si>
  <si>
    <t>5.</t>
  </si>
  <si>
    <t>16.</t>
  </si>
  <si>
    <t>6.</t>
  </si>
  <si>
    <t>8.</t>
  </si>
  <si>
    <t>15.</t>
  </si>
  <si>
    <t>10.</t>
  </si>
  <si>
    <t>Lučenec</t>
  </si>
  <si>
    <t>13.</t>
  </si>
  <si>
    <t>11.</t>
  </si>
  <si>
    <t>20.</t>
  </si>
  <si>
    <t>18.</t>
  </si>
  <si>
    <t>Pezinok</t>
  </si>
  <si>
    <t>19.</t>
  </si>
  <si>
    <t>22.</t>
  </si>
  <si>
    <t>21.</t>
  </si>
  <si>
    <t>LUČENEC</t>
  </si>
  <si>
    <t>Názv. Zbrane</t>
  </si>
  <si>
    <t>Názv. Trofeje</t>
  </si>
  <si>
    <t>Odhad vzdial.</t>
  </si>
  <si>
    <t>Azimut</t>
  </si>
  <si>
    <t>Teor.
test</t>
  </si>
  <si>
    <t>Spolu
jednotl.</t>
  </si>
  <si>
    <t>Spolu
druž.</t>
  </si>
  <si>
    <t>Dopln.
Disc.</t>
  </si>
  <si>
    <t>1. strelectvo, 2. odhad vzdialenosti a azimut, 3. teoretický test</t>
  </si>
  <si>
    <t>Víťazné poradie pri rovnosti bodov bolo vypracované na základe propozícií, a to nasledovne podľa dosiahnutého výsledku v disciplínach:</t>
  </si>
  <si>
    <t>Výhercovia Celoslovenskej súťaže Krúžkov mladých priateľov poľovníctva</t>
  </si>
  <si>
    <t>počet bodov</t>
  </si>
  <si>
    <t>Umiestnenie</t>
  </si>
  <si>
    <t>Meno</t>
  </si>
  <si>
    <t>z družstva KMPP</t>
  </si>
  <si>
    <t>Rimavská Sobota</t>
  </si>
  <si>
    <t>z toho rozhodujúca
 streľba
pri rovnosti bodov</t>
  </si>
  <si>
    <t>3. miesto</t>
  </si>
  <si>
    <t>2. miesto</t>
  </si>
  <si>
    <t>1. miesto</t>
  </si>
  <si>
    <t>Umiestnenie v súťaži JEDNOTLIVCI</t>
  </si>
  <si>
    <t>Umiestnenie v súťaži DRUŽSTVÁ</t>
  </si>
  <si>
    <t>Nové Zámky</t>
  </si>
  <si>
    <t>Zvolen</t>
  </si>
  <si>
    <t>Trnava</t>
  </si>
  <si>
    <t>Považská Bystrica</t>
  </si>
  <si>
    <t>Nitra</t>
  </si>
  <si>
    <t>Michalovce</t>
  </si>
  <si>
    <t>Brezno</t>
  </si>
  <si>
    <t>Zlaté Moravce</t>
  </si>
  <si>
    <t>23.</t>
  </si>
  <si>
    <t>24.</t>
  </si>
  <si>
    <t>25.</t>
  </si>
  <si>
    <t>Senica</t>
  </si>
  <si>
    <t>Šaľa</t>
  </si>
  <si>
    <t>Piešťany</t>
  </si>
  <si>
    <t>Bratislava</t>
  </si>
  <si>
    <t>Ilava</t>
  </si>
  <si>
    <t>Detva</t>
  </si>
  <si>
    <t>Banská Bystrica</t>
  </si>
  <si>
    <t>Topoľčany</t>
  </si>
  <si>
    <t>PUTOVNÝ POHÁR PREZIDENTA SPZ - na výmenu za veľký pohár dostanú malý pohár</t>
  </si>
  <si>
    <t>203 bodov</t>
  </si>
  <si>
    <t>201 bodov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</si>
  <si>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</si>
  <si>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</si>
  <si>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</si>
  <si>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</si>
  <si>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</si>
  <si>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</si>
  <si>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</si>
  <si>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</si>
  <si>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</si>
  <si>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</si>
  <si>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</si>
  <si>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</si>
  <si>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</si>
  <si>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</si>
  <si>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</si>
  <si>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</si>
  <si>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</si>
  <si>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</si>
  <si>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</si>
  <si>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</si>
  <si>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</si>
  <si>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</si>
  <si>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</si>
  <si>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</si>
  <si>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</si>
  <si>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</si>
  <si>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</si>
  <si>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</si>
  <si>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</si>
  <si>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</si>
  <si>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</si>
  <si>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</si>
  <si>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</si>
  <si>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</si>
  <si>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</si>
  <si>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</si>
  <si>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</si>
  <si>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</si>
  <si>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</si>
  <si>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</si>
  <si>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</si>
  <si>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</si>
  <si>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</si>
  <si>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</si>
  <si>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</si>
  <si>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</si>
  <si>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</si>
  <si>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počet detí</t>
  </si>
  <si>
    <t>Výsledky celoslovenskej súťaže KMPP 
VEĽKÝ KRTÍŠ, Hrušov  5. - 7. júna 2009</t>
  </si>
  <si>
    <t>Súťažné družstvo</t>
  </si>
  <si>
    <t>Por.č.</t>
  </si>
  <si>
    <t>Výsledky celoslovenskej súťaže KMPP 
VEĽKÝ KRTÍŠ, Hrušov 5. - 7. júna 2009
J E D N O T L I V C I</t>
  </si>
  <si>
    <t>Hudecová Lenka</t>
  </si>
  <si>
    <t>Hudecová Radka</t>
  </si>
  <si>
    <t>Pazuchová Zuzana</t>
  </si>
  <si>
    <t>Repka Martin</t>
  </si>
  <si>
    <t>Horrer Maroš</t>
  </si>
  <si>
    <t>Vegh Dušan</t>
  </si>
  <si>
    <t>Gutta Dominik</t>
  </si>
  <si>
    <t>Chramec Ján</t>
  </si>
  <si>
    <t>Rolko Jaroslav</t>
  </si>
  <si>
    <t>Podhora Šimon</t>
  </si>
  <si>
    <t>Segeč Andrej</t>
  </si>
  <si>
    <t>Kuviková Martina</t>
  </si>
  <si>
    <t>Poláková Dominika</t>
  </si>
  <si>
    <t>Prekop Benjamín</t>
  </si>
  <si>
    <t>Rác Štefan</t>
  </si>
  <si>
    <t>Čarnecký Martin</t>
  </si>
  <si>
    <t>Eisner Richard</t>
  </si>
  <si>
    <t>Šperka Marek</t>
  </si>
  <si>
    <t>Levice</t>
  </si>
  <si>
    <t>Pustai Peter</t>
  </si>
  <si>
    <t>Pustaiová Daniela</t>
  </si>
  <si>
    <t>Busai Patrik</t>
  </si>
  <si>
    <t>Hanuliak Lukáš</t>
  </si>
  <si>
    <t>Čintala Richard</t>
  </si>
  <si>
    <t>Hoptaj Stanislav</t>
  </si>
  <si>
    <t>Šilák René</t>
  </si>
  <si>
    <t>Lengyel Martin</t>
  </si>
  <si>
    <t>Šumichrast Jozef</t>
  </si>
  <si>
    <t>Grof Marek</t>
  </si>
  <si>
    <t>Maliová Nikoleta</t>
  </si>
  <si>
    <t>Száraz Arnold</t>
  </si>
  <si>
    <t>Sára Peter</t>
  </si>
  <si>
    <t>Jediný Stanislav</t>
  </si>
  <si>
    <t>Turčáni Dean</t>
  </si>
  <si>
    <t>Oškera Lukáš</t>
  </si>
  <si>
    <t>Olša Dušan</t>
  </si>
  <si>
    <t>Lalinská Gabriela</t>
  </si>
  <si>
    <t>Borovská Terézia</t>
  </si>
  <si>
    <t>Rakúsová Janka</t>
  </si>
  <si>
    <t>Urban Radovan</t>
  </si>
  <si>
    <t>Poprad</t>
  </si>
  <si>
    <t>Barabas Samuel</t>
  </si>
  <si>
    <t>Barabas Alojz</t>
  </si>
  <si>
    <t>Kostolníková Kristína</t>
  </si>
  <si>
    <t>Fábry Alexander</t>
  </si>
  <si>
    <t>Koniar Simon</t>
  </si>
  <si>
    <t>Zvara Andrej</t>
  </si>
  <si>
    <t>Vojtek Lukáč</t>
  </si>
  <si>
    <t>Vojtek Ondrej</t>
  </si>
  <si>
    <t>Makovníková Lenka</t>
  </si>
  <si>
    <t>Hrnčíková Miroslava</t>
  </si>
  <si>
    <t>Kyselová Mariana</t>
  </si>
  <si>
    <t>Cabaj Patrik</t>
  </si>
  <si>
    <t>Rozsíval Marcel</t>
  </si>
  <si>
    <t>Harangozó Erik</t>
  </si>
  <si>
    <t>Brnulová Nikoleta</t>
  </si>
  <si>
    <t>Červeňanská Marianna</t>
  </si>
  <si>
    <t>Červeňanská Martina</t>
  </si>
  <si>
    <t>Bíreš Peter</t>
  </si>
  <si>
    <t>Pavlíčková Helena</t>
  </si>
  <si>
    <t>Meluš Tomáš</t>
  </si>
  <si>
    <t>Hodálová Dajana</t>
  </si>
  <si>
    <t>Matrin</t>
  </si>
  <si>
    <t>Adamica Lukáč</t>
  </si>
  <si>
    <t>Matulová Martina</t>
  </si>
  <si>
    <t>Olbertová Veronika</t>
  </si>
  <si>
    <t>Veľký Krtíš</t>
  </si>
  <si>
    <t>Cúth Milan</t>
  </si>
  <si>
    <t>Sanda Denis</t>
  </si>
  <si>
    <t>Sita Marián</t>
  </si>
  <si>
    <t>Bachan Adam</t>
  </si>
  <si>
    <t>Bachan Tomáš</t>
  </si>
  <si>
    <t>Ďuriač Lukáš</t>
  </si>
  <si>
    <t>Skučka Peter</t>
  </si>
  <si>
    <t>Pavlík Lukáš</t>
  </si>
  <si>
    <t>Beňová Katarína</t>
  </si>
  <si>
    <t>Por. č.</t>
  </si>
  <si>
    <t>Veľký Krtíš  5.- 7. júna 2009</t>
  </si>
  <si>
    <t>202 bodov</t>
  </si>
  <si>
    <t>4. MIESTO</t>
  </si>
  <si>
    <t>588,5 bodov</t>
  </si>
  <si>
    <t>POVAŽSKÁ BYSTRICA</t>
  </si>
  <si>
    <t>594 boda</t>
  </si>
  <si>
    <t>TOPOĽČANY</t>
  </si>
  <si>
    <t>595,5 bodov</t>
  </si>
  <si>
    <t>Vivien Bódiová OkO SPZ Šaľa - víťaz KMPP v súťaži jednotlivcov v roku 2008</t>
  </si>
  <si>
    <t>ČADCA - víťaž KMPP v súťaži družstiev z roku 2008</t>
  </si>
  <si>
    <t xml:space="preserve"> Celoslovenská súťaž KMPP - sponzori podujatia</t>
  </si>
  <si>
    <t>OBEC  HRUŠOV</t>
  </si>
  <si>
    <t>PRP s.r.o</t>
  </si>
  <si>
    <t>Mesto Veľký Krtíš</t>
  </si>
  <si>
    <t>P.Pintér</t>
  </si>
  <si>
    <t>P.Celleng</t>
  </si>
  <si>
    <t>p.Zsigmond</t>
  </si>
  <si>
    <t>Poľovnícke združenia:</t>
  </si>
  <si>
    <t>"STRÁŇA" HRUŠOV</t>
  </si>
  <si>
    <t>Poskala Príbelce</t>
  </si>
  <si>
    <t>Bučina Dolná Strehová</t>
  </si>
  <si>
    <t>Nová ves</t>
  </si>
  <si>
    <t>Obeckov</t>
  </si>
  <si>
    <t>Vinica</t>
  </si>
  <si>
    <t>EQQUS VINICA</t>
  </si>
  <si>
    <t>RYBA KOŠICE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</si>
</sst>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[$€-2]\ #\ ##,000_);[Red]\([$€-2]\ #\ ##,000\)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1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Narrow"/>
      <family val="2"/>
    </font>
    <font>
      <b/>
      <u val="single"/>
      <sz val="12"/>
      <color indexed="17"/>
      <name val="Arial CE"/>
      <family val="2"/>
    </font>
    <font>
      <b/>
      <sz val="13"/>
      <name val="Arial"/>
      <family val="2"/>
    </font>
    <font>
      <sz val="16"/>
      <name val="Arial CE"/>
      <family val="2"/>
    </font>
    <font>
      <b/>
      <sz val="16"/>
      <name val="Arial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16"/>
      <color indexed="9"/>
      <name val="Arial CE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6"/>
      <color indexed="50"/>
      <name val="Arial CE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ashDot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ashDot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medium"/>
    </border>
    <border>
      <left style="dashDot"/>
      <right style="thin"/>
      <top style="thin"/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 style="thin"/>
    </border>
    <border>
      <left style="dashDot"/>
      <right style="thin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dashDot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3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0" fillId="0" borderId="26" xfId="0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 wrapText="1"/>
    </xf>
    <xf numFmtId="164" fontId="5" fillId="0" borderId="27" xfId="0" applyNumberFormat="1" applyFont="1" applyFill="1" applyBorder="1" applyAlignment="1">
      <alignment horizontal="center" vertical="top" wrapText="1"/>
    </xf>
    <xf numFmtId="164" fontId="5" fillId="0" borderId="27" xfId="0" applyNumberFormat="1" applyFont="1" applyFill="1" applyBorder="1" applyAlignment="1">
      <alignment horizontal="center" vertical="top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/>
    </xf>
    <xf numFmtId="164" fontId="5" fillId="0" borderId="27" xfId="0" applyNumberFormat="1" applyFont="1" applyFill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5" fillId="0" borderId="28" xfId="0" applyNumberFormat="1" applyFont="1" applyFill="1" applyBorder="1" applyAlignment="1">
      <alignment horizontal="center" vertical="top" wrapText="1"/>
    </xf>
    <xf numFmtId="164" fontId="4" fillId="0" borderId="36" xfId="0" applyNumberFormat="1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0" fontId="13" fillId="0" borderId="37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1" fontId="17" fillId="0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16" fillId="0" borderId="0" xfId="0" applyFont="1" applyFill="1" applyAlignment="1">
      <alignment horizontal="centerContinuous" vertical="center" wrapText="1"/>
    </xf>
    <xf numFmtId="0" fontId="0" fillId="0" borderId="0" xfId="0" applyFill="1" applyAlignment="1">
      <alignment horizontal="centerContinuous" vertical="center"/>
    </xf>
    <xf numFmtId="0" fontId="10" fillId="0" borderId="37" xfId="0" applyFont="1" applyBorder="1" applyAlignment="1">
      <alignment/>
    </xf>
    <xf numFmtId="164" fontId="10" fillId="0" borderId="37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8" xfId="0" applyFill="1" applyBorder="1" applyAlignment="1">
      <alignment horizontal="center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/>
      <protection locked="0"/>
    </xf>
    <xf numFmtId="164" fontId="6" fillId="0" borderId="38" xfId="0" applyNumberFormat="1" applyFont="1" applyFill="1" applyBorder="1" applyAlignment="1" applyProtection="1">
      <alignment horizontal="center"/>
      <protection locked="0"/>
    </xf>
    <xf numFmtId="164" fontId="0" fillId="0" borderId="38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4" fontId="0" fillId="0" borderId="39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/>
      <protection locked="0"/>
    </xf>
    <xf numFmtId="164" fontId="6" fillId="0" borderId="37" xfId="0" applyNumberFormat="1" applyFont="1" applyFill="1" applyBorder="1" applyAlignment="1" applyProtection="1">
      <alignment horizontal="center"/>
      <protection locked="0"/>
    </xf>
    <xf numFmtId="164" fontId="0" fillId="0" borderId="37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4" fontId="0" fillId="0" borderId="41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/>
      <protection locked="0"/>
    </xf>
    <xf numFmtId="164" fontId="6" fillId="0" borderId="43" xfId="0" applyNumberFormat="1" applyFont="1" applyFill="1" applyBorder="1" applyAlignment="1" applyProtection="1">
      <alignment horizontal="center"/>
      <protection locked="0"/>
    </xf>
    <xf numFmtId="164" fontId="0" fillId="0" borderId="43" xfId="0" applyNumberFormat="1" applyFill="1" applyBorder="1" applyAlignment="1" applyProtection="1">
      <alignment horizontal="center"/>
      <protection locked="0"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0" fillId="0" borderId="4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46" xfId="0" applyFill="1" applyBorder="1" applyAlignment="1" applyProtection="1">
      <alignment/>
      <protection locked="0"/>
    </xf>
    <xf numFmtId="164" fontId="6" fillId="0" borderId="46" xfId="0" applyNumberFormat="1" applyFont="1" applyFill="1" applyBorder="1" applyAlignment="1" applyProtection="1">
      <alignment horizontal="center"/>
      <protection locked="0"/>
    </xf>
    <xf numFmtId="164" fontId="0" fillId="0" borderId="46" xfId="0" applyNumberFormat="1" applyFill="1" applyBorder="1" applyAlignment="1" applyProtection="1">
      <alignment horizontal="center"/>
      <protection locked="0"/>
    </xf>
    <xf numFmtId="164" fontId="0" fillId="0" borderId="33" xfId="0" applyNumberFormat="1" applyFill="1" applyBorder="1" applyAlignment="1" applyProtection="1">
      <alignment horizontal="center"/>
      <protection locked="0"/>
    </xf>
    <xf numFmtId="164" fontId="0" fillId="0" borderId="47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 applyProtection="1">
      <alignment horizontal="center"/>
      <protection locked="0"/>
    </xf>
    <xf numFmtId="164" fontId="0" fillId="0" borderId="38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3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4" fillId="33" borderId="23" xfId="0" applyFont="1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/>
      <protection locked="0"/>
    </xf>
    <xf numFmtId="164" fontId="6" fillId="33" borderId="38" xfId="0" applyNumberFormat="1" applyFont="1" applyFill="1" applyBorder="1" applyAlignment="1" applyProtection="1">
      <alignment horizontal="center"/>
      <protection locked="0"/>
    </xf>
    <xf numFmtId="164" fontId="0" fillId="33" borderId="38" xfId="0" applyNumberFormat="1" applyFill="1" applyBorder="1" applyAlignment="1" applyProtection="1">
      <alignment horizontal="center"/>
      <protection locked="0"/>
    </xf>
    <xf numFmtId="164" fontId="0" fillId="33" borderId="13" xfId="0" applyNumberFormat="1" applyFill="1" applyBorder="1" applyAlignment="1" applyProtection="1">
      <alignment horizontal="center"/>
      <protection locked="0"/>
    </xf>
    <xf numFmtId="164" fontId="0" fillId="33" borderId="39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3" borderId="40" xfId="0" applyNumberFormat="1" applyFill="1" applyBorder="1" applyAlignment="1">
      <alignment horizontal="center"/>
    </xf>
    <xf numFmtId="0" fontId="8" fillId="33" borderId="3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33" borderId="24" xfId="0" applyFont="1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/>
      <protection locked="0"/>
    </xf>
    <xf numFmtId="164" fontId="6" fillId="33" borderId="37" xfId="0" applyNumberFormat="1" applyFont="1" applyFill="1" applyBorder="1" applyAlignment="1" applyProtection="1">
      <alignment horizontal="center"/>
      <protection locked="0"/>
    </xf>
    <xf numFmtId="164" fontId="0" fillId="33" borderId="37" xfId="0" applyNumberFormat="1" applyFill="1" applyBorder="1" applyAlignment="1" applyProtection="1">
      <alignment horizontal="center"/>
      <protection locked="0"/>
    </xf>
    <xf numFmtId="164" fontId="0" fillId="33" borderId="14" xfId="0" applyNumberFormat="1" applyFill="1" applyBorder="1" applyAlignment="1" applyProtection="1">
      <alignment horizontal="center"/>
      <protection locked="0"/>
    </xf>
    <xf numFmtId="164" fontId="0" fillId="33" borderId="41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42" xfId="0" applyNumberForma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4" fillId="33" borderId="25" xfId="0" applyFont="1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/>
      <protection locked="0"/>
    </xf>
    <xf numFmtId="164" fontId="6" fillId="33" borderId="50" xfId="0" applyNumberFormat="1" applyFont="1" applyFill="1" applyBorder="1" applyAlignment="1" applyProtection="1">
      <alignment horizontal="center"/>
      <protection locked="0"/>
    </xf>
    <xf numFmtId="164" fontId="0" fillId="33" borderId="50" xfId="0" applyNumberFormat="1" applyFill="1" applyBorder="1" applyAlignment="1" applyProtection="1">
      <alignment horizontal="center"/>
      <protection locked="0"/>
    </xf>
    <xf numFmtId="164" fontId="0" fillId="33" borderId="51" xfId="0" applyNumberFormat="1" applyFill="1" applyBorder="1" applyAlignment="1" applyProtection="1">
      <alignment horizontal="center"/>
      <protection locked="0"/>
    </xf>
    <xf numFmtId="164" fontId="0" fillId="33" borderId="44" xfId="0" applyNumberForma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0" fillId="33" borderId="45" xfId="0" applyNumberFormat="1" applyFill="1" applyBorder="1" applyAlignment="1">
      <alignment horizontal="center"/>
    </xf>
    <xf numFmtId="0" fontId="8" fillId="33" borderId="31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/>
    </xf>
    <xf numFmtId="164" fontId="6" fillId="0" borderId="52" xfId="0" applyNumberFormat="1" applyFont="1" applyFill="1" applyBorder="1" applyAlignment="1" applyProtection="1">
      <alignment horizontal="center"/>
      <protection locked="0"/>
    </xf>
    <xf numFmtId="164" fontId="0" fillId="0" borderId="53" xfId="0" applyNumberFormat="1" applyFill="1" applyBorder="1" applyAlignment="1" applyProtection="1">
      <alignment horizontal="center"/>
      <protection locked="0"/>
    </xf>
    <xf numFmtId="164" fontId="0" fillId="0" borderId="54" xfId="0" applyNumberForma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164" fontId="6" fillId="0" borderId="55" xfId="0" applyNumberFormat="1" applyFont="1" applyFill="1" applyBorder="1" applyAlignment="1" applyProtection="1">
      <alignment horizontal="center"/>
      <protection locked="0"/>
    </xf>
    <xf numFmtId="164" fontId="0" fillId="0" borderId="56" xfId="0" applyNumberFormat="1" applyFill="1" applyBorder="1" applyAlignment="1" applyProtection="1">
      <alignment horizontal="center"/>
      <protection locked="0"/>
    </xf>
    <xf numFmtId="164" fontId="0" fillId="0" borderId="55" xfId="0" applyNumberFormat="1" applyFill="1" applyBorder="1" applyAlignment="1">
      <alignment horizontal="center"/>
    </xf>
    <xf numFmtId="164" fontId="6" fillId="0" borderId="57" xfId="0" applyNumberFormat="1" applyFont="1" applyFill="1" applyBorder="1" applyAlignment="1" applyProtection="1">
      <alignment horizontal="center"/>
      <protection locked="0"/>
    </xf>
    <xf numFmtId="164" fontId="0" fillId="0" borderId="58" xfId="0" applyNumberFormat="1" applyFill="1" applyBorder="1" applyAlignment="1" applyProtection="1">
      <alignment horizontal="center"/>
      <protection locked="0"/>
    </xf>
    <xf numFmtId="164" fontId="0" fillId="0" borderId="57" xfId="0" applyNumberForma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0" fillId="0" borderId="37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4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4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0" fillId="0" borderId="4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9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/>
      <protection locked="0"/>
    </xf>
    <xf numFmtId="164" fontId="6" fillId="34" borderId="38" xfId="0" applyNumberFormat="1" applyFont="1" applyFill="1" applyBorder="1" applyAlignment="1" applyProtection="1">
      <alignment horizontal="center"/>
      <protection locked="0"/>
    </xf>
    <xf numFmtId="164" fontId="0" fillId="34" borderId="38" xfId="0" applyNumberFormat="1" applyFill="1" applyBorder="1" applyAlignment="1" applyProtection="1">
      <alignment horizontal="center"/>
      <protection locked="0"/>
    </xf>
    <xf numFmtId="164" fontId="0" fillId="34" borderId="13" xfId="0" applyNumberFormat="1" applyFill="1" applyBorder="1" applyAlignment="1" applyProtection="1">
      <alignment horizontal="center"/>
      <protection locked="0"/>
    </xf>
    <xf numFmtId="164" fontId="0" fillId="34" borderId="39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40" xfId="0" applyNumberFormat="1" applyFill="1" applyBorder="1" applyAlignment="1">
      <alignment horizontal="center"/>
    </xf>
    <xf numFmtId="0" fontId="8" fillId="34" borderId="32" xfId="0" applyFont="1" applyFill="1" applyBorder="1" applyAlignment="1">
      <alignment horizontal="center" vertical="center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/>
      <protection locked="0"/>
    </xf>
    <xf numFmtId="164" fontId="6" fillId="34" borderId="37" xfId="0" applyNumberFormat="1" applyFont="1" applyFill="1" applyBorder="1" applyAlignment="1" applyProtection="1">
      <alignment horizontal="center"/>
      <protection locked="0"/>
    </xf>
    <xf numFmtId="164" fontId="0" fillId="34" borderId="37" xfId="0" applyNumberFormat="1" applyFill="1" applyBorder="1" applyAlignment="1" applyProtection="1">
      <alignment horizontal="center"/>
      <protection locked="0"/>
    </xf>
    <xf numFmtId="164" fontId="0" fillId="34" borderId="14" xfId="0" applyNumberFormat="1" applyFill="1" applyBorder="1" applyAlignment="1" applyProtection="1">
      <alignment horizontal="center"/>
      <protection locked="0"/>
    </xf>
    <xf numFmtId="164" fontId="0" fillId="34" borderId="41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42" xfId="0" applyNumberForma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164" fontId="6" fillId="33" borderId="43" xfId="0" applyNumberFormat="1" applyFont="1" applyFill="1" applyBorder="1" applyAlignment="1" applyProtection="1">
      <alignment horizontal="center"/>
      <protection locked="0"/>
    </xf>
    <xf numFmtId="164" fontId="0" fillId="33" borderId="43" xfId="0" applyNumberFormat="1" applyFill="1" applyBorder="1" applyAlignment="1" applyProtection="1">
      <alignment horizontal="center"/>
      <protection locked="0"/>
    </xf>
    <xf numFmtId="164" fontId="0" fillId="33" borderId="15" xfId="0" applyNumberForma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0" fillId="35" borderId="17" xfId="0" applyFill="1" applyBorder="1" applyAlignment="1">
      <alignment horizontal="center"/>
    </xf>
    <xf numFmtId="0" fontId="4" fillId="35" borderId="23" xfId="0" applyFont="1" applyFill="1" applyBorder="1" applyAlignment="1" applyProtection="1">
      <alignment/>
      <protection locked="0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/>
      <protection locked="0"/>
    </xf>
    <xf numFmtId="164" fontId="6" fillId="35" borderId="46" xfId="0" applyNumberFormat="1" applyFont="1" applyFill="1" applyBorder="1" applyAlignment="1" applyProtection="1">
      <alignment horizontal="center"/>
      <protection locked="0"/>
    </xf>
    <xf numFmtId="164" fontId="0" fillId="35" borderId="46" xfId="0" applyNumberFormat="1" applyFill="1" applyBorder="1" applyAlignment="1" applyProtection="1">
      <alignment horizontal="center"/>
      <protection locked="0"/>
    </xf>
    <xf numFmtId="164" fontId="0" fillId="35" borderId="33" xfId="0" applyNumberFormat="1" applyFill="1" applyBorder="1" applyAlignment="1" applyProtection="1">
      <alignment horizontal="center"/>
      <protection locked="0"/>
    </xf>
    <xf numFmtId="164" fontId="0" fillId="35" borderId="47" xfId="0" applyNumberFormat="1" applyFill="1" applyBorder="1" applyAlignment="1">
      <alignment horizontal="center"/>
    </xf>
    <xf numFmtId="164" fontId="0" fillId="35" borderId="33" xfId="0" applyNumberFormat="1" applyFill="1" applyBorder="1" applyAlignment="1">
      <alignment horizontal="center"/>
    </xf>
    <xf numFmtId="164" fontId="0" fillId="35" borderId="48" xfId="0" applyNumberFormat="1" applyFill="1" applyBorder="1" applyAlignment="1">
      <alignment horizontal="center"/>
    </xf>
    <xf numFmtId="0" fontId="8" fillId="35" borderId="32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4" fillId="35" borderId="24" xfId="0" applyFont="1" applyFill="1" applyBorder="1" applyAlignment="1" applyProtection="1">
      <alignment/>
      <protection locked="0"/>
    </xf>
    <xf numFmtId="0" fontId="0" fillId="35" borderId="37" xfId="0" applyFill="1" applyBorder="1" applyAlignment="1" applyProtection="1">
      <alignment horizontal="center"/>
      <protection locked="0"/>
    </xf>
    <xf numFmtId="0" fontId="0" fillId="35" borderId="37" xfId="0" applyFill="1" applyBorder="1" applyAlignment="1" applyProtection="1">
      <alignment/>
      <protection locked="0"/>
    </xf>
    <xf numFmtId="164" fontId="6" fillId="35" borderId="37" xfId="0" applyNumberFormat="1" applyFont="1" applyFill="1" applyBorder="1" applyAlignment="1" applyProtection="1">
      <alignment horizontal="center"/>
      <protection locked="0"/>
    </xf>
    <xf numFmtId="164" fontId="0" fillId="35" borderId="37" xfId="0" applyNumberFormat="1" applyFill="1" applyBorder="1" applyAlignment="1" applyProtection="1">
      <alignment horizontal="center"/>
      <protection locked="0"/>
    </xf>
    <xf numFmtId="164" fontId="0" fillId="35" borderId="14" xfId="0" applyNumberFormat="1" applyFill="1" applyBorder="1" applyAlignment="1" applyProtection="1">
      <alignment horizontal="center"/>
      <protection locked="0"/>
    </xf>
    <xf numFmtId="164" fontId="0" fillId="35" borderId="41" xfId="0" applyNumberFormat="1" applyFill="1" applyBorder="1" applyAlignment="1">
      <alignment horizontal="center"/>
    </xf>
    <xf numFmtId="164" fontId="0" fillId="35" borderId="14" xfId="0" applyNumberFormat="1" applyFill="1" applyBorder="1" applyAlignment="1">
      <alignment horizontal="center"/>
    </xf>
    <xf numFmtId="164" fontId="0" fillId="35" borderId="42" xfId="0" applyNumberFormat="1" applyFill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/>
    </xf>
    <xf numFmtId="0" fontId="4" fillId="35" borderId="25" xfId="0" applyFont="1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 horizontal="center"/>
      <protection locked="0"/>
    </xf>
    <xf numFmtId="0" fontId="0" fillId="35" borderId="43" xfId="0" applyFill="1" applyBorder="1" applyAlignment="1" applyProtection="1">
      <alignment/>
      <protection locked="0"/>
    </xf>
    <xf numFmtId="164" fontId="6" fillId="35" borderId="43" xfId="0" applyNumberFormat="1" applyFont="1" applyFill="1" applyBorder="1" applyAlignment="1" applyProtection="1">
      <alignment horizontal="center"/>
      <protection locked="0"/>
    </xf>
    <xf numFmtId="164" fontId="0" fillId="35" borderId="43" xfId="0" applyNumberFormat="1" applyFill="1" applyBorder="1" applyAlignment="1" applyProtection="1">
      <alignment horizontal="center"/>
      <protection locked="0"/>
    </xf>
    <xf numFmtId="164" fontId="0" fillId="35" borderId="15" xfId="0" applyNumberFormat="1" applyFill="1" applyBorder="1" applyAlignment="1" applyProtection="1">
      <alignment horizontal="center"/>
      <protection locked="0"/>
    </xf>
    <xf numFmtId="164" fontId="0" fillId="35" borderId="44" xfId="0" applyNumberFormat="1" applyFill="1" applyBorder="1" applyAlignment="1">
      <alignment horizontal="center"/>
    </xf>
    <xf numFmtId="164" fontId="0" fillId="35" borderId="15" xfId="0" applyNumberFormat="1" applyFill="1" applyBorder="1" applyAlignment="1">
      <alignment horizontal="center"/>
    </xf>
    <xf numFmtId="164" fontId="0" fillId="35" borderId="49" xfId="0" applyNumberForma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64" xfId="0" applyFill="1" applyBorder="1" applyAlignment="1">
      <alignment horizontal="center" vertical="top"/>
    </xf>
    <xf numFmtId="0" fontId="10" fillId="0" borderId="38" xfId="0" applyFont="1" applyBorder="1" applyAlignment="1">
      <alignment/>
    </xf>
    <xf numFmtId="0" fontId="13" fillId="0" borderId="38" xfId="0" applyFont="1" applyBorder="1" applyAlignment="1">
      <alignment/>
    </xf>
    <xf numFmtId="164" fontId="10" fillId="0" borderId="38" xfId="0" applyNumberFormat="1" applyFont="1" applyBorder="1" applyAlignment="1">
      <alignment horizontal="center"/>
    </xf>
    <xf numFmtId="164" fontId="23" fillId="0" borderId="65" xfId="0" applyNumberFormat="1" applyFont="1" applyFill="1" applyBorder="1" applyAlignment="1">
      <alignment horizontal="center" vertical="center" wrapText="1"/>
    </xf>
    <xf numFmtId="164" fontId="23" fillId="0" borderId="66" xfId="0" applyNumberFormat="1" applyFont="1" applyFill="1" applyBorder="1" applyAlignment="1">
      <alignment horizontal="center" vertical="center" wrapText="1"/>
    </xf>
    <xf numFmtId="164" fontId="23" fillId="0" borderId="67" xfId="0" applyNumberFormat="1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E9EFF9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F"/>
      <rgbColor rgb="00E7FFE7"/>
      <rgbColor rgb="00FFE8C5"/>
      <rgbColor rgb="00A6CAF0"/>
      <rgbColor rgb="00CC9CCC"/>
      <rgbColor rgb="00CC99FF"/>
      <rgbColor rgb="00FEFFE7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1" name="Picture 1" descr="logo_CZ_zbrojov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276225</xdr:colOff>
      <xdr:row>0</xdr:row>
      <xdr:rowOff>0</xdr:rowOff>
    </xdr:to>
    <xdr:pic>
      <xdr:nvPicPr>
        <xdr:cNvPr id="2" name="Picture 2" descr="logo_baldovs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847725</xdr:colOff>
      <xdr:row>0</xdr:row>
      <xdr:rowOff>0</xdr:rowOff>
    </xdr:to>
    <xdr:pic>
      <xdr:nvPicPr>
        <xdr:cNvPr id="3" name="Picture 3" descr="logo_hubertlo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7</xdr:col>
      <xdr:colOff>57150</xdr:colOff>
      <xdr:row>0</xdr:row>
      <xdr:rowOff>0</xdr:rowOff>
    </xdr:to>
    <xdr:pic>
      <xdr:nvPicPr>
        <xdr:cNvPr id="4" name="Picture 4" descr="logo_halal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1171575</xdr:colOff>
      <xdr:row>0</xdr:row>
      <xdr:rowOff>371475</xdr:rowOff>
    </xdr:to>
    <xdr:pic>
      <xdr:nvPicPr>
        <xdr:cNvPr id="1" name="Picture 1" descr="logo_CZ_zbrojov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0</xdr:row>
      <xdr:rowOff>38100</xdr:rowOff>
    </xdr:from>
    <xdr:to>
      <xdr:col>20</xdr:col>
      <xdr:colOff>276225</xdr:colOff>
      <xdr:row>0</xdr:row>
      <xdr:rowOff>476250</xdr:rowOff>
    </xdr:to>
    <xdr:pic>
      <xdr:nvPicPr>
        <xdr:cNvPr id="2" name="Picture 2" descr="logo_baldovs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3810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9525</xdr:rowOff>
    </xdr:from>
    <xdr:to>
      <xdr:col>3</xdr:col>
      <xdr:colOff>885825</xdr:colOff>
      <xdr:row>0</xdr:row>
      <xdr:rowOff>428625</xdr:rowOff>
    </xdr:to>
    <xdr:pic>
      <xdr:nvPicPr>
        <xdr:cNvPr id="3" name="Picture 18" descr="C:\Documents and Settings\User\Desktop\Ocko osobné\Poľovníctvo\PZ Senné\logo_senne_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95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28575</xdr:rowOff>
    </xdr:from>
    <xdr:to>
      <xdr:col>14</xdr:col>
      <xdr:colOff>200025</xdr:colOff>
      <xdr:row>0</xdr:row>
      <xdr:rowOff>466725</xdr:rowOff>
    </xdr:to>
    <xdr:pic>
      <xdr:nvPicPr>
        <xdr:cNvPr id="4" name="Picture 17" descr="C:\Documents and Settings\User\My Documents\My Pictures\798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285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</xdr:row>
      <xdr:rowOff>66675</xdr:rowOff>
    </xdr:from>
    <xdr:to>
      <xdr:col>3</xdr:col>
      <xdr:colOff>276225</xdr:colOff>
      <xdr:row>15</xdr:row>
      <xdr:rowOff>95250</xdr:rowOff>
    </xdr:to>
    <xdr:pic>
      <xdr:nvPicPr>
        <xdr:cNvPr id="1" name="Picture 1" descr="C:\Documents and Settings\User\Desktop\Ocko osobné\Poľovníctvo\PZ Senné\logo_senne_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14375"/>
          <a:ext cx="2924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</xdr:row>
      <xdr:rowOff>0</xdr:rowOff>
    </xdr:from>
    <xdr:to>
      <xdr:col>4</xdr:col>
      <xdr:colOff>1771650</xdr:colOff>
      <xdr:row>14</xdr:row>
      <xdr:rowOff>123825</xdr:rowOff>
    </xdr:to>
    <xdr:pic>
      <xdr:nvPicPr>
        <xdr:cNvPr id="2" name="Picture 2" descr="C:\Documents and Settings\User\My Documents\My Pictures\798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09625"/>
          <a:ext cx="15906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26</xdr:row>
      <xdr:rowOff>238125</xdr:rowOff>
    </xdr:from>
    <xdr:to>
      <xdr:col>5</xdr:col>
      <xdr:colOff>447675</xdr:colOff>
      <xdr:row>33</xdr:row>
      <xdr:rowOff>190500</xdr:rowOff>
    </xdr:to>
    <xdr:pic>
      <xdr:nvPicPr>
        <xdr:cNvPr id="3" name="Picture 5" descr="C:\Users\notebook\Desktop\Logé\SPZ-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372100"/>
          <a:ext cx="14097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20</xdr:row>
      <xdr:rowOff>200025</xdr:rowOff>
    </xdr:from>
    <xdr:to>
      <xdr:col>6</xdr:col>
      <xdr:colOff>514350</xdr:colOff>
      <xdr:row>24</xdr:row>
      <xdr:rowOff>76200</xdr:rowOff>
    </xdr:to>
    <xdr:pic>
      <xdr:nvPicPr>
        <xdr:cNvPr id="4" name="Picture 1" descr="logo_CZ_zbrojovk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379095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2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4.125" style="0" customWidth="1"/>
    <col min="2" max="2" width="26.375" style="0" customWidth="1"/>
    <col min="3" max="3" width="21.625" style="0" customWidth="1"/>
    <col min="4" max="4" width="18.875" style="0" customWidth="1"/>
    <col min="5" max="5" width="25.375" style="0" customWidth="1"/>
    <col min="6" max="6" width="12.125" style="0" customWidth="1"/>
    <col min="7" max="7" width="17.375" style="0" customWidth="1"/>
  </cols>
  <sheetData>
    <row r="1" spans="1:5" ht="18" customHeight="1">
      <c r="A1" s="32" t="s">
        <v>46</v>
      </c>
      <c r="B1" s="32"/>
      <c r="C1" s="32"/>
      <c r="D1" s="32"/>
      <c r="E1" s="282"/>
    </row>
    <row r="2" spans="1:5" ht="18" customHeight="1">
      <c r="A2" s="32" t="s">
        <v>209</v>
      </c>
      <c r="B2" s="32"/>
      <c r="C2" s="32"/>
      <c r="D2" s="32"/>
      <c r="E2" s="282"/>
    </row>
    <row r="3" spans="1:5" ht="18" customHeight="1">
      <c r="A3" s="282"/>
      <c r="B3" s="282"/>
      <c r="C3" s="282"/>
      <c r="D3" s="282"/>
      <c r="E3" s="282"/>
    </row>
    <row r="4" spans="1:5" ht="18" customHeight="1">
      <c r="A4" s="76" t="s">
        <v>56</v>
      </c>
      <c r="B4" s="76"/>
      <c r="C4" s="75"/>
      <c r="D4" s="75"/>
      <c r="E4" s="75"/>
    </row>
    <row r="5" spans="1:5" ht="53.25" customHeight="1">
      <c r="A5" s="283" t="s">
        <v>48</v>
      </c>
      <c r="B5" s="284" t="s">
        <v>49</v>
      </c>
      <c r="C5" s="284" t="s">
        <v>50</v>
      </c>
      <c r="D5" s="284" t="s">
        <v>47</v>
      </c>
      <c r="E5" s="285" t="s">
        <v>52</v>
      </c>
    </row>
    <row r="6" spans="1:5" ht="18" customHeight="1" thickBot="1">
      <c r="A6" s="75" t="s">
        <v>53</v>
      </c>
      <c r="B6" s="108" t="s">
        <v>182</v>
      </c>
      <c r="C6" s="75" t="s">
        <v>61</v>
      </c>
      <c r="D6" s="75" t="s">
        <v>79</v>
      </c>
      <c r="E6" s="75"/>
    </row>
    <row r="7" spans="1:5" ht="18" customHeight="1">
      <c r="A7" s="75" t="s">
        <v>54</v>
      </c>
      <c r="B7" s="98" t="s">
        <v>183</v>
      </c>
      <c r="C7" s="75" t="s">
        <v>61</v>
      </c>
      <c r="D7" s="75" t="s">
        <v>210</v>
      </c>
      <c r="E7" s="75"/>
    </row>
    <row r="8" spans="1:5" ht="18" customHeight="1">
      <c r="A8" s="75" t="s">
        <v>55</v>
      </c>
      <c r="B8" s="89" t="s">
        <v>185</v>
      </c>
      <c r="C8" s="75" t="s">
        <v>70</v>
      </c>
      <c r="D8" s="75" t="s">
        <v>78</v>
      </c>
      <c r="E8" s="75"/>
    </row>
    <row r="9" spans="1:5" ht="18" customHeight="1">
      <c r="A9" s="282"/>
      <c r="B9" s="282"/>
      <c r="C9" s="282"/>
      <c r="D9" s="282"/>
      <c r="E9" s="282"/>
    </row>
    <row r="10" spans="1:5" ht="18" customHeight="1">
      <c r="A10" s="282"/>
      <c r="B10" s="282"/>
      <c r="C10" s="282"/>
      <c r="D10" s="282"/>
      <c r="E10" s="282"/>
    </row>
    <row r="11" spans="1:5" ht="18" customHeight="1">
      <c r="A11" s="76" t="s">
        <v>57</v>
      </c>
      <c r="B11" s="76"/>
      <c r="C11" s="75"/>
      <c r="D11" s="282"/>
      <c r="E11" s="282"/>
    </row>
    <row r="12" spans="1:5" ht="18" customHeight="1">
      <c r="A12" s="76" t="s">
        <v>211</v>
      </c>
      <c r="B12" s="76" t="s">
        <v>198</v>
      </c>
      <c r="C12" s="75">
        <v>588</v>
      </c>
      <c r="D12" s="282"/>
      <c r="E12" s="282"/>
    </row>
    <row r="13" spans="1:5" ht="18" customHeight="1">
      <c r="A13" s="75" t="s">
        <v>53</v>
      </c>
      <c r="B13" s="75" t="s">
        <v>35</v>
      </c>
      <c r="C13" s="75" t="s">
        <v>212</v>
      </c>
      <c r="D13" s="282"/>
      <c r="E13" s="282"/>
    </row>
    <row r="14" spans="1:5" ht="18" customHeight="1">
      <c r="A14" s="75" t="s">
        <v>54</v>
      </c>
      <c r="B14" s="75" t="s">
        <v>213</v>
      </c>
      <c r="C14" s="75" t="s">
        <v>214</v>
      </c>
      <c r="D14" s="282"/>
      <c r="E14" s="282"/>
    </row>
    <row r="15" spans="1:5" ht="18" customHeight="1">
      <c r="A15" s="75" t="s">
        <v>55</v>
      </c>
      <c r="B15" s="75" t="s">
        <v>215</v>
      </c>
      <c r="C15" s="75" t="s">
        <v>216</v>
      </c>
      <c r="D15" s="282"/>
      <c r="E15" s="282"/>
    </row>
    <row r="16" spans="1:5" ht="18" customHeight="1">
      <c r="A16" s="282"/>
      <c r="B16" s="282"/>
      <c r="C16" s="282"/>
      <c r="D16" s="282"/>
      <c r="E16" s="282"/>
    </row>
    <row r="17" spans="1:5" ht="18" customHeight="1">
      <c r="A17" s="282"/>
      <c r="B17" s="282"/>
      <c r="C17" s="282"/>
      <c r="D17" s="282"/>
      <c r="E17" s="282"/>
    </row>
    <row r="18" ht="18" customHeight="1"/>
    <row r="19" ht="18" customHeight="1"/>
    <row r="20" spans="1:4" ht="18" customHeight="1">
      <c r="A20" s="32" t="s">
        <v>77</v>
      </c>
      <c r="B20" s="282"/>
      <c r="C20" s="282"/>
      <c r="D20" s="282"/>
    </row>
    <row r="21" spans="1:4" ht="18" customHeight="1">
      <c r="A21" s="282" t="s">
        <v>217</v>
      </c>
      <c r="B21" s="282"/>
      <c r="C21" s="282"/>
      <c r="D21" s="282"/>
    </row>
    <row r="22" spans="1:4" ht="15">
      <c r="A22" s="282" t="s">
        <v>218</v>
      </c>
      <c r="B22" s="282"/>
      <c r="C22" s="282"/>
      <c r="D22" s="282"/>
    </row>
    <row r="24" spans="1:4" ht="15.75">
      <c r="A24" s="32"/>
      <c r="B24" s="31"/>
      <c r="C24" s="31"/>
      <c r="D24" s="31"/>
    </row>
    <row r="25" spans="1:4" ht="15">
      <c r="A25" s="31"/>
      <c r="B25" s="31"/>
      <c r="C25" s="31"/>
      <c r="D25" s="31"/>
    </row>
    <row r="26" spans="1:4" ht="21.75" customHeight="1">
      <c r="A26" s="31"/>
      <c r="B26" s="31"/>
      <c r="C26" s="31"/>
      <c r="D26" s="31"/>
    </row>
  </sheetData>
  <sheetProtection/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83"/>
  <sheetViews>
    <sheetView zoomScalePageLayoutView="0" workbookViewId="0" topLeftCell="B1">
      <selection activeCell="P16" sqref="P16"/>
    </sheetView>
  </sheetViews>
  <sheetFormatPr defaultColWidth="9.00390625" defaultRowHeight="12.75"/>
  <cols>
    <col min="1" max="1" width="3.375" style="0" hidden="1" customWidth="1"/>
    <col min="2" max="2" width="24.125" style="0" customWidth="1"/>
    <col min="3" max="3" width="6.875" style="0" customWidth="1"/>
    <col min="4" max="4" width="30.00390625" style="0" customWidth="1"/>
    <col min="5" max="6" width="5.75390625" style="0" hidden="1" customWidth="1"/>
    <col min="7" max="7" width="9.375" style="0" customWidth="1"/>
    <col min="8" max="8" width="10.00390625" style="0" bestFit="1" customWidth="1"/>
    <col min="9" max="10" width="5.75390625" style="0" hidden="1" customWidth="1"/>
  </cols>
  <sheetData>
    <row r="1" spans="2:14" ht="68.25" customHeight="1" thickBot="1">
      <c r="B1" s="81" t="s">
        <v>131</v>
      </c>
      <c r="C1" s="80"/>
      <c r="D1" s="80"/>
      <c r="E1" s="82"/>
      <c r="F1" s="82"/>
      <c r="G1" s="82"/>
      <c r="H1" s="82"/>
      <c r="I1" s="74"/>
      <c r="J1" s="74"/>
      <c r="K1" s="74"/>
      <c r="L1" s="74"/>
      <c r="M1" s="74"/>
      <c r="N1" s="74"/>
    </row>
    <row r="2" spans="1:11" ht="48" thickBot="1">
      <c r="A2" s="272" t="s">
        <v>0</v>
      </c>
      <c r="B2" s="280" t="s">
        <v>1</v>
      </c>
      <c r="C2" s="281" t="s">
        <v>208</v>
      </c>
      <c r="D2" s="281" t="s">
        <v>2</v>
      </c>
      <c r="E2" s="276" t="s">
        <v>43</v>
      </c>
      <c r="F2" s="277" t="s">
        <v>43</v>
      </c>
      <c r="G2" s="278" t="s">
        <v>41</v>
      </c>
      <c r="H2" s="279" t="s">
        <v>9</v>
      </c>
      <c r="I2" s="47" t="s">
        <v>42</v>
      </c>
      <c r="J2" s="48" t="s">
        <v>9</v>
      </c>
      <c r="K2" s="49"/>
    </row>
    <row r="3" spans="1:11" ht="15.75" thickTop="1">
      <c r="A3" s="26"/>
      <c r="B3" s="273" t="str">
        <f>vysledovka_2009_final!$B$54</f>
        <v>Šaľa</v>
      </c>
      <c r="C3" s="274" t="str">
        <f>vysledovka_2009_final!$C54</f>
        <v>52.</v>
      </c>
      <c r="D3" s="273" t="str">
        <f>vysledovka_2009_final!$D$54</f>
        <v>Rozsíval Marcel</v>
      </c>
      <c r="E3" s="275"/>
      <c r="F3" s="275"/>
      <c r="G3" s="275">
        <f>vysledovka_2009_final!$R$54</f>
        <v>203</v>
      </c>
      <c r="H3" s="286">
        <f aca="true" t="shared" si="0" ref="H3:H34">RANK(G3,$G$3:$G$74)</f>
        <v>1</v>
      </c>
      <c r="I3" s="260"/>
      <c r="J3" s="51"/>
      <c r="K3" s="49"/>
    </row>
    <row r="4" spans="1:11" ht="15">
      <c r="A4" s="26" t="s">
        <v>10</v>
      </c>
      <c r="B4" s="83" t="str">
        <f>vysledovka_2009_final!$B$51</f>
        <v>Považská Bystrica</v>
      </c>
      <c r="C4" s="75" t="str">
        <f>vysledovka_2009_final!$C52</f>
        <v>50.</v>
      </c>
      <c r="D4" s="83" t="str">
        <f>vysledovka_2009_final!$D$52</f>
        <v>Kyselová Mariana</v>
      </c>
      <c r="E4" s="269"/>
      <c r="F4" s="269"/>
      <c r="G4" s="84">
        <f>vysledovka_2009_final!$R$52</f>
        <v>202</v>
      </c>
      <c r="H4" s="270">
        <f t="shared" si="0"/>
        <v>2</v>
      </c>
      <c r="I4" s="261">
        <f>G3+G4+G5</f>
        <v>606</v>
      </c>
      <c r="J4" s="52">
        <f>RANK(I4,$I$3:$I$74)</f>
        <v>1</v>
      </c>
      <c r="K4" s="49"/>
    </row>
    <row r="5" spans="1:11" ht="16.5" thickBot="1">
      <c r="A5" s="27"/>
      <c r="B5" s="83" t="str">
        <f>vysledovka_2009_final!$B$51</f>
        <v>Považská Bystrica</v>
      </c>
      <c r="C5" s="75" t="str">
        <f>vysledovka_2009_final!$C51</f>
        <v>49.</v>
      </c>
      <c r="D5" s="83" t="str">
        <f>vysledovka_2009_final!$D$51</f>
        <v>Hrnčíková Miroslava</v>
      </c>
      <c r="E5" s="84"/>
      <c r="F5" s="84"/>
      <c r="G5" s="84">
        <f>vysledovka_2009_final!$R$51</f>
        <v>201</v>
      </c>
      <c r="H5" s="271">
        <f t="shared" si="0"/>
        <v>3</v>
      </c>
      <c r="I5" s="262"/>
      <c r="J5" s="14"/>
      <c r="K5" s="49"/>
    </row>
    <row r="6" spans="1:11" ht="15.75">
      <c r="A6" s="25" t="s">
        <v>11</v>
      </c>
      <c r="B6" s="83" t="str">
        <f>vysledovka_2009_final!$B$33</f>
        <v>Lučenec</v>
      </c>
      <c r="C6" s="75" t="str">
        <f>vysledovka_2009_final!$C34</f>
        <v>32.</v>
      </c>
      <c r="D6" s="83" t="str">
        <f>vysledovka_2009_final!$D$34</f>
        <v>Jediný Stanislav</v>
      </c>
      <c r="E6" s="269"/>
      <c r="F6" s="269"/>
      <c r="G6" s="84">
        <f>vysledovka_2009_final!$R$34</f>
        <v>200</v>
      </c>
      <c r="H6" s="270">
        <f t="shared" si="0"/>
        <v>4</v>
      </c>
      <c r="I6" s="260"/>
      <c r="J6" s="11"/>
      <c r="K6" s="70"/>
    </row>
    <row r="7" spans="1:11" ht="15">
      <c r="A7" s="26"/>
      <c r="B7" s="83" t="str">
        <f>vysledovka_2009_final!$B$36</f>
        <v>Pezinok</v>
      </c>
      <c r="C7" s="75" t="str">
        <f>vysledovka_2009_final!$C37</f>
        <v>35.</v>
      </c>
      <c r="D7" s="83" t="str">
        <f>vysledovka_2009_final!$D$37</f>
        <v>Olša Dušan</v>
      </c>
      <c r="E7" s="269"/>
      <c r="F7" s="269"/>
      <c r="G7" s="84">
        <f>vysledovka_2009_final!$R$37</f>
        <v>200</v>
      </c>
      <c r="H7" s="270">
        <f t="shared" si="0"/>
        <v>4</v>
      </c>
      <c r="I7" s="261">
        <f>$G$6+$G$7+$G$8</f>
        <v>600</v>
      </c>
      <c r="J7" s="52">
        <f>RANK(I7,$I$3:$I$74)</f>
        <v>2</v>
      </c>
      <c r="K7" s="49"/>
    </row>
    <row r="8" spans="1:11" ht="16.5" thickBot="1">
      <c r="A8" s="27"/>
      <c r="B8" s="83" t="str">
        <f>vysledovka_2009_final!$B$60</f>
        <v>Topoľčany</v>
      </c>
      <c r="C8" s="75" t="str">
        <f>vysledovka_2009_final!$C62</f>
        <v>60.</v>
      </c>
      <c r="D8" s="83" t="str">
        <f>vysledovka_2009_final!$D$62</f>
        <v>Hodálová Dajana</v>
      </c>
      <c r="E8" s="269"/>
      <c r="F8" s="269"/>
      <c r="G8" s="84">
        <f>vysledovka_2009_final!$R$62</f>
        <v>200</v>
      </c>
      <c r="H8" s="270">
        <f t="shared" si="0"/>
        <v>4</v>
      </c>
      <c r="I8" s="262"/>
      <c r="J8" s="14"/>
      <c r="K8" s="49"/>
    </row>
    <row r="9" spans="1:11" ht="15.75">
      <c r="A9" s="25" t="s">
        <v>13</v>
      </c>
      <c r="B9" s="83" t="str">
        <f>vysledovka_2009_final!$B$66</f>
        <v>Veľký Krtíš</v>
      </c>
      <c r="C9" s="75" t="str">
        <f>vysledovka_2009_final!$C66</f>
        <v>64.</v>
      </c>
      <c r="D9" s="83" t="str">
        <f>vysledovka_2009_final!$D$66</f>
        <v>Cúth Milan</v>
      </c>
      <c r="E9" s="269"/>
      <c r="F9" s="269"/>
      <c r="G9" s="84">
        <f>vysledovka_2009_final!$R$66</f>
        <v>200</v>
      </c>
      <c r="H9" s="270">
        <f t="shared" si="0"/>
        <v>4</v>
      </c>
      <c r="I9" s="263"/>
      <c r="J9" s="56"/>
      <c r="K9" s="49"/>
    </row>
    <row r="10" spans="1:11" ht="15">
      <c r="A10" s="26"/>
      <c r="B10" s="83" t="str">
        <f>vysledovka_2009_final!$B$60</f>
        <v>Topoľčany</v>
      </c>
      <c r="C10" s="75" t="str">
        <f>vysledovka_2009_final!$C61</f>
        <v>59.</v>
      </c>
      <c r="D10" s="83" t="str">
        <f>vysledovka_2009_final!$D$61</f>
        <v>Meluš Tomáš</v>
      </c>
      <c r="E10" s="269"/>
      <c r="F10" s="269"/>
      <c r="G10" s="84">
        <f>vysledovka_2009_final!$R$61</f>
        <v>198.5</v>
      </c>
      <c r="H10" s="270">
        <f t="shared" si="0"/>
        <v>8</v>
      </c>
      <c r="I10" s="261">
        <f>G9+G10+G11</f>
        <v>596.5</v>
      </c>
      <c r="J10" s="52">
        <f>RANK(I10,$I$3:$I$74)</f>
        <v>3</v>
      </c>
      <c r="K10" s="49"/>
    </row>
    <row r="11" spans="1:11" ht="16.5" thickBot="1">
      <c r="A11" s="27"/>
      <c r="B11" s="83" t="str">
        <f>vysledovka_2009_final!$B$45</f>
        <v>Rimavská Sobota</v>
      </c>
      <c r="C11" s="75" t="str">
        <f>vysledovka_2009_final!$C45</f>
        <v>43.</v>
      </c>
      <c r="D11" s="83" t="str">
        <f>vysledovka_2009_final!$D$45</f>
        <v>Fábry Alexander</v>
      </c>
      <c r="E11" s="269"/>
      <c r="F11" s="269"/>
      <c r="G11" s="84">
        <f>vysledovka_2009_final!$R$45</f>
        <v>198</v>
      </c>
      <c r="H11" s="270">
        <f t="shared" si="0"/>
        <v>9</v>
      </c>
      <c r="I11" s="262"/>
      <c r="J11" s="14"/>
      <c r="K11" s="49"/>
    </row>
    <row r="12" spans="1:11" ht="15.75">
      <c r="A12" s="25" t="s">
        <v>16</v>
      </c>
      <c r="B12" s="83" t="str">
        <f>vysledovka_2009_final!$B$12</f>
        <v>Detva</v>
      </c>
      <c r="C12" s="75" t="str">
        <f>vysledovka_2009_final!$C13</f>
        <v>11.</v>
      </c>
      <c r="D12" s="83" t="str">
        <f>vysledovka_2009_final!$D$13</f>
        <v>Segeč Andrej</v>
      </c>
      <c r="E12" s="84"/>
      <c r="F12" s="84"/>
      <c r="G12" s="84">
        <f>vysledovka_2009_final!$R$13</f>
        <v>197</v>
      </c>
      <c r="H12" s="271">
        <f t="shared" si="0"/>
        <v>10</v>
      </c>
      <c r="I12" s="260"/>
      <c r="J12" s="11"/>
      <c r="K12" s="49"/>
    </row>
    <row r="13" spans="1:11" ht="15">
      <c r="A13" s="26"/>
      <c r="B13" s="83" t="str">
        <f>vysledovka_2009_final!$B$18</f>
        <v>Čadca</v>
      </c>
      <c r="C13" s="75" t="str">
        <f>vysledovka_2009_final!$C18</f>
        <v>16.</v>
      </c>
      <c r="D13" s="83" t="str">
        <f>vysledovka_2009_final!$D$18</f>
        <v>Čarnecký Martin</v>
      </c>
      <c r="E13" s="84"/>
      <c r="F13" s="84"/>
      <c r="G13" s="84">
        <f>vysledovka_2009_final!$R$18</f>
        <v>197</v>
      </c>
      <c r="H13" s="271">
        <f t="shared" si="0"/>
        <v>10</v>
      </c>
      <c r="I13" s="261">
        <f>G12+G13+G14</f>
        <v>591</v>
      </c>
      <c r="J13" s="52">
        <f>RANK(I13,$I$3:$I$74)</f>
        <v>4</v>
      </c>
      <c r="K13" s="49"/>
    </row>
    <row r="14" spans="1:11" ht="16.5" thickBot="1">
      <c r="A14" s="27"/>
      <c r="B14" s="83" t="str">
        <f>vysledovka_2009_final!$B$60</f>
        <v>Topoľčany</v>
      </c>
      <c r="C14" s="75" t="str">
        <f>vysledovka_2009_final!$C60</f>
        <v>58.</v>
      </c>
      <c r="D14" s="83" t="str">
        <f>vysledovka_2009_final!$D$60</f>
        <v>Pavlíčková Helena</v>
      </c>
      <c r="E14" s="269"/>
      <c r="F14" s="269"/>
      <c r="G14" s="84">
        <f>vysledovka_2009_final!$R$60</f>
        <v>197</v>
      </c>
      <c r="H14" s="270">
        <f t="shared" si="0"/>
        <v>10</v>
      </c>
      <c r="I14" s="262"/>
      <c r="J14" s="14"/>
      <c r="K14" s="49"/>
    </row>
    <row r="15" spans="1:11" ht="15.75">
      <c r="A15" s="25" t="s">
        <v>20</v>
      </c>
      <c r="B15" s="83" t="str">
        <f>vysledovka_2009_final!$B$33</f>
        <v>Lučenec</v>
      </c>
      <c r="C15" s="75" t="str">
        <f>vysledovka_2009_final!$C33</f>
        <v>31.</v>
      </c>
      <c r="D15" s="83" t="str">
        <f>vysledovka_2009_final!$D$33</f>
        <v>Sára Peter</v>
      </c>
      <c r="E15" s="269"/>
      <c r="F15" s="269"/>
      <c r="G15" s="84">
        <f>vysledovka_2009_final!$R$33</f>
        <v>196</v>
      </c>
      <c r="H15" s="270">
        <f t="shared" si="0"/>
        <v>13</v>
      </c>
      <c r="I15" s="260"/>
      <c r="J15" s="11"/>
      <c r="K15" s="49"/>
    </row>
    <row r="16" spans="1:11" ht="15">
      <c r="A16" s="26"/>
      <c r="B16" s="83" t="str">
        <f>vysledovka_2009_final!$B$57</f>
        <v>Trnava</v>
      </c>
      <c r="C16" s="75" t="str">
        <f>vysledovka_2009_final!$C59</f>
        <v>57.</v>
      </c>
      <c r="D16" s="83" t="str">
        <f>vysledovka_2009_final!$D$59</f>
        <v>Bíreš Peter</v>
      </c>
      <c r="E16" s="269"/>
      <c r="F16" s="269"/>
      <c r="G16" s="84">
        <f>vysledovka_2009_final!$R$59</f>
        <v>195</v>
      </c>
      <c r="H16" s="270">
        <f t="shared" si="0"/>
        <v>14</v>
      </c>
      <c r="I16" s="261">
        <f>G15+G16+G17</f>
        <v>586</v>
      </c>
      <c r="J16" s="52">
        <f>RANK(I16,$I$3:$I$74)</f>
        <v>5</v>
      </c>
      <c r="K16" s="49"/>
    </row>
    <row r="17" spans="1:11" ht="16.5" thickBot="1">
      <c r="A17" s="27"/>
      <c r="B17" s="83" t="str">
        <f>vysledovka_2009_final!$B$63</f>
        <v>Matrin</v>
      </c>
      <c r="C17" s="75" t="str">
        <f>vysledovka_2009_final!$C65</f>
        <v>63.</v>
      </c>
      <c r="D17" s="83" t="str">
        <f>vysledovka_2009_final!$D$65</f>
        <v>Olbertová Veronika</v>
      </c>
      <c r="E17" s="269"/>
      <c r="F17" s="269"/>
      <c r="G17" s="84">
        <f>vysledovka_2009_final!$R$65</f>
        <v>195</v>
      </c>
      <c r="H17" s="270">
        <f t="shared" si="0"/>
        <v>14</v>
      </c>
      <c r="I17" s="262"/>
      <c r="J17" s="14"/>
      <c r="K17" s="49"/>
    </row>
    <row r="18" spans="1:11" ht="15.75">
      <c r="A18" s="26" t="s">
        <v>22</v>
      </c>
      <c r="B18" s="83" t="str">
        <f>vysledovka_2009_final!$B$66</f>
        <v>Veľký Krtíš</v>
      </c>
      <c r="C18" s="75" t="str">
        <f>vysledovka_2009_final!$C68</f>
        <v>66.</v>
      </c>
      <c r="D18" s="83" t="str">
        <f>vysledovka_2009_final!$D$68</f>
        <v>Sita Marián</v>
      </c>
      <c r="E18" s="269"/>
      <c r="F18" s="269"/>
      <c r="G18" s="84">
        <f>vysledovka_2009_final!$R$68</f>
        <v>195</v>
      </c>
      <c r="H18" s="270">
        <f t="shared" si="0"/>
        <v>14</v>
      </c>
      <c r="I18" s="264"/>
      <c r="J18" s="59"/>
      <c r="K18" s="49"/>
    </row>
    <row r="19" spans="1:11" ht="15">
      <c r="A19" s="26"/>
      <c r="B19" s="83" t="str">
        <f>vysledovka_2009_final!$B$21</f>
        <v>Levice</v>
      </c>
      <c r="C19" s="75" t="str">
        <f>vysledovka_2009_final!$C22</f>
        <v>20.</v>
      </c>
      <c r="D19" s="83" t="str">
        <f>vysledovka_2009_final!$D$22</f>
        <v>Pustaiová Daniela</v>
      </c>
      <c r="E19" s="269"/>
      <c r="F19" s="269"/>
      <c r="G19" s="84">
        <f>vysledovka_2009_final!$R$22</f>
        <v>194</v>
      </c>
      <c r="H19" s="270">
        <f t="shared" si="0"/>
        <v>17</v>
      </c>
      <c r="I19" s="261">
        <f>G18+G19+G20</f>
        <v>582.5</v>
      </c>
      <c r="J19" s="52">
        <f>RANK(I19,$I$3:$I$74)</f>
        <v>6</v>
      </c>
      <c r="K19" s="49"/>
    </row>
    <row r="20" spans="1:11" ht="16.5" thickBot="1">
      <c r="A20" s="26"/>
      <c r="B20" s="83" t="str">
        <f>vysledovka_2009_final!$B$57</f>
        <v>Trnava</v>
      </c>
      <c r="C20" s="75" t="str">
        <f>vysledovka_2009_final!$C57</f>
        <v>55.</v>
      </c>
      <c r="D20" s="83" t="str">
        <f>vysledovka_2009_final!$D$57</f>
        <v>Červeňanská Marianna</v>
      </c>
      <c r="E20" s="269"/>
      <c r="F20" s="269"/>
      <c r="G20" s="84">
        <f>vysledovka_2009_final!$R$57</f>
        <v>193.5</v>
      </c>
      <c r="H20" s="270">
        <f t="shared" si="0"/>
        <v>18</v>
      </c>
      <c r="I20" s="265"/>
      <c r="J20" s="61"/>
      <c r="K20" s="49"/>
    </row>
    <row r="21" spans="1:11" ht="15.75">
      <c r="A21" s="25" t="s">
        <v>19</v>
      </c>
      <c r="B21" s="83" t="str">
        <f>vysledovka_2009_final!$B$3</f>
        <v>Banská Bystrica</v>
      </c>
      <c r="C21" s="75" t="str">
        <f>vysledovka_2009_final!$C5</f>
        <v>3.</v>
      </c>
      <c r="D21" s="83" t="str">
        <f>vysledovka_2009_final!$D$5</f>
        <v>Pazuchová Zuzana</v>
      </c>
      <c r="E21" s="269"/>
      <c r="F21" s="269"/>
      <c r="G21" s="84">
        <f>vysledovka_2009_final!$R$5</f>
        <v>193</v>
      </c>
      <c r="H21" s="270">
        <f t="shared" si="0"/>
        <v>19</v>
      </c>
      <c r="I21" s="260"/>
      <c r="J21" s="11"/>
      <c r="K21" s="49"/>
    </row>
    <row r="22" spans="1:11" ht="15">
      <c r="A22" s="26"/>
      <c r="B22" s="83" t="str">
        <f>vysledovka_2009_final!$B$66</f>
        <v>Veľký Krtíš</v>
      </c>
      <c r="C22" s="75" t="str">
        <f>vysledovka_2009_final!$C67</f>
        <v>65.</v>
      </c>
      <c r="D22" s="83" t="str">
        <f>vysledovka_2009_final!$D$67</f>
        <v>Sanda Denis</v>
      </c>
      <c r="E22" s="269"/>
      <c r="F22" s="269"/>
      <c r="G22" s="84">
        <f>vysledovka_2009_final!$R$67</f>
        <v>193</v>
      </c>
      <c r="H22" s="270">
        <f t="shared" si="0"/>
        <v>19</v>
      </c>
      <c r="I22" s="261">
        <f>G21+G22+G23</f>
        <v>578.5</v>
      </c>
      <c r="J22" s="52">
        <f>RANK(I22,$I$3:$I$74)</f>
        <v>7</v>
      </c>
      <c r="K22" s="49"/>
    </row>
    <row r="23" spans="1:11" ht="16.5" thickBot="1">
      <c r="A23" s="27"/>
      <c r="B23" s="83" t="str">
        <f>vysledovka_2009_final!$B$33</f>
        <v>Lučenec</v>
      </c>
      <c r="C23" s="75" t="str">
        <f>vysledovka_2009_final!$C35</f>
        <v>33.</v>
      </c>
      <c r="D23" s="83" t="str">
        <f>vysledovka_2009_final!$D$35</f>
        <v>Turčáni Dean</v>
      </c>
      <c r="E23" s="269"/>
      <c r="F23" s="269"/>
      <c r="G23" s="84">
        <f>vysledovka_2009_final!$R$35</f>
        <v>192.5</v>
      </c>
      <c r="H23" s="270">
        <f t="shared" si="0"/>
        <v>21</v>
      </c>
      <c r="I23" s="262"/>
      <c r="J23" s="14"/>
      <c r="K23" s="49"/>
    </row>
    <row r="24" spans="1:11" ht="15.75">
      <c r="A24" s="25" t="s">
        <v>23</v>
      </c>
      <c r="B24" s="83" t="str">
        <f>vysledovka_2009_final!$B$42</f>
        <v>Poprad</v>
      </c>
      <c r="C24" s="75" t="str">
        <f>vysledovka_2009_final!$C44</f>
        <v>42.</v>
      </c>
      <c r="D24" s="83" t="str">
        <f>vysledovka_2009_final!$D$44</f>
        <v>Kostolníková Kristína</v>
      </c>
      <c r="E24" s="269"/>
      <c r="F24" s="269"/>
      <c r="G24" s="84">
        <f>vysledovka_2009_final!$R$44</f>
        <v>192.5</v>
      </c>
      <c r="H24" s="270">
        <f t="shared" si="0"/>
        <v>21</v>
      </c>
      <c r="I24" s="260"/>
      <c r="J24" s="11"/>
      <c r="K24" s="49"/>
    </row>
    <row r="25" spans="1:11" ht="15">
      <c r="A25" s="26"/>
      <c r="B25" s="83" t="str">
        <f>vysledovka_2009_final!$B$48</f>
        <v>Senica</v>
      </c>
      <c r="C25" s="75" t="str">
        <f>vysledovka_2009_final!$C49</f>
        <v>47.</v>
      </c>
      <c r="D25" s="83" t="str">
        <f>vysledovka_2009_final!$D$49</f>
        <v>Vojtek Ondrej</v>
      </c>
      <c r="E25" s="269"/>
      <c r="F25" s="269"/>
      <c r="G25" s="84">
        <f>vysledovka_2009_final!$R$49</f>
        <v>192.5</v>
      </c>
      <c r="H25" s="270">
        <f t="shared" si="0"/>
        <v>21</v>
      </c>
      <c r="I25" s="261">
        <f>G24+G25+G26</f>
        <v>577</v>
      </c>
      <c r="J25" s="52">
        <f>RANK(I25,$I$3:$I$74)</f>
        <v>8</v>
      </c>
      <c r="K25" s="49"/>
    </row>
    <row r="26" spans="1:11" ht="16.5" thickBot="1">
      <c r="A26" s="27"/>
      <c r="B26" s="83" t="str">
        <f>vysledovka_2009_final!$B$24</f>
        <v>Michalovce</v>
      </c>
      <c r="C26" s="75" t="str">
        <f>vysledovka_2009_final!$C26</f>
        <v>24.</v>
      </c>
      <c r="D26" s="83" t="str">
        <f>vysledovka_2009_final!$D$26</f>
        <v>Hoptaj Stanislav</v>
      </c>
      <c r="E26" s="84"/>
      <c r="F26" s="84"/>
      <c r="G26" s="84">
        <f>vysledovka_2009_final!$R$26</f>
        <v>192</v>
      </c>
      <c r="H26" s="271">
        <f t="shared" si="0"/>
        <v>24</v>
      </c>
      <c r="I26" s="262"/>
      <c r="J26" s="14"/>
      <c r="K26" s="49"/>
    </row>
    <row r="27" spans="1:11" ht="15.75">
      <c r="A27" s="25" t="s">
        <v>14</v>
      </c>
      <c r="B27" s="83" t="str">
        <f>vysledovka_2009_final!$B$12</f>
        <v>Detva</v>
      </c>
      <c r="C27" s="75" t="str">
        <f>vysledovka_2009_final!$C12</f>
        <v>10.</v>
      </c>
      <c r="D27" s="83" t="str">
        <f>vysledovka_2009_final!$D$12</f>
        <v>Podhora Šimon</v>
      </c>
      <c r="E27" s="269"/>
      <c r="F27" s="269"/>
      <c r="G27" s="84">
        <f>vysledovka_2009_final!$R$12</f>
        <v>191</v>
      </c>
      <c r="H27" s="270">
        <f t="shared" si="0"/>
        <v>25</v>
      </c>
      <c r="I27" s="260"/>
      <c r="J27" s="11"/>
      <c r="K27" s="49"/>
    </row>
    <row r="28" spans="1:11" ht="15">
      <c r="A28" s="26"/>
      <c r="B28" s="83" t="str">
        <f>vysledovka_2009_final!$B$51</f>
        <v>Považská Bystrica</v>
      </c>
      <c r="C28" s="75" t="str">
        <f>vysledovka_2009_final!$C53</f>
        <v>51.</v>
      </c>
      <c r="D28" s="83" t="str">
        <f>vysledovka_2009_final!$D$53</f>
        <v>Cabaj Patrik</v>
      </c>
      <c r="E28" s="269"/>
      <c r="F28" s="269"/>
      <c r="G28" s="84">
        <f>vysledovka_2009_final!$R$53</f>
        <v>191</v>
      </c>
      <c r="H28" s="270">
        <f t="shared" si="0"/>
        <v>25</v>
      </c>
      <c r="I28" s="261">
        <f>G27+G28+G29</f>
        <v>573</v>
      </c>
      <c r="J28" s="52">
        <f>RANK(I28,$I$3:$I$74)</f>
        <v>9</v>
      </c>
      <c r="K28" s="49"/>
    </row>
    <row r="29" spans="1:11" ht="16.5" thickBot="1">
      <c r="A29" s="27"/>
      <c r="B29" s="83" t="str">
        <f>vysledovka_2009_final!$B$54</f>
        <v>Šaľa</v>
      </c>
      <c r="C29" s="75" t="str">
        <f>vysledovka_2009_final!$C56</f>
        <v>54.</v>
      </c>
      <c r="D29" s="83" t="str">
        <f>vysledovka_2009_final!$D$56</f>
        <v>Brnulová Nikoleta</v>
      </c>
      <c r="E29" s="269"/>
      <c r="F29" s="269"/>
      <c r="G29" s="84">
        <f>vysledovka_2009_final!$R$56</f>
        <v>191</v>
      </c>
      <c r="H29" s="270">
        <f t="shared" si="0"/>
        <v>25</v>
      </c>
      <c r="I29" s="262"/>
      <c r="J29" s="14"/>
      <c r="K29" s="49"/>
    </row>
    <row r="30" spans="1:11" ht="15.75">
      <c r="A30" s="25" t="s">
        <v>25</v>
      </c>
      <c r="B30" s="83" t="str">
        <f>vysledovka_2009_final!$B$3</f>
        <v>Banská Bystrica</v>
      </c>
      <c r="C30" s="75" t="str">
        <f>vysledovka_2009_final!$C3</f>
        <v>1.</v>
      </c>
      <c r="D30" s="83" t="str">
        <f>vysledovka_2009_final!$D$3</f>
        <v>Hudecová Lenka</v>
      </c>
      <c r="E30" s="269"/>
      <c r="F30" s="269"/>
      <c r="G30" s="84">
        <f>vysledovka_2009_final!$R$3</f>
        <v>190.5</v>
      </c>
      <c r="H30" s="270">
        <f t="shared" si="0"/>
        <v>28</v>
      </c>
      <c r="I30" s="260"/>
      <c r="J30" s="11"/>
      <c r="K30" s="49"/>
    </row>
    <row r="31" spans="1:11" ht="15">
      <c r="A31" s="26"/>
      <c r="B31" s="83" t="str">
        <f>vysledovka_2009_final!$B$36</f>
        <v>Pezinok</v>
      </c>
      <c r="C31" s="75" t="str">
        <f>vysledovka_2009_final!$C36</f>
        <v>34.</v>
      </c>
      <c r="D31" s="83" t="str">
        <f>vysledovka_2009_final!$D$36</f>
        <v>Oškera Lukáš</v>
      </c>
      <c r="E31" s="269"/>
      <c r="F31" s="269"/>
      <c r="G31" s="84">
        <f>vysledovka_2009_final!$R$36</f>
        <v>190</v>
      </c>
      <c r="H31" s="270">
        <f t="shared" si="0"/>
        <v>29</v>
      </c>
      <c r="I31" s="261">
        <f>G30+G31+G32</f>
        <v>569.5</v>
      </c>
      <c r="J31" s="52">
        <f>RANK(I31,$I$3:$I$74)</f>
        <v>10</v>
      </c>
      <c r="K31" s="49"/>
    </row>
    <row r="32" spans="1:11" ht="16.5" thickBot="1">
      <c r="A32" s="27"/>
      <c r="B32" s="83" t="str">
        <f>vysledovka_2009_final!$B$3</f>
        <v>Banská Bystrica</v>
      </c>
      <c r="C32" s="75" t="str">
        <f>vysledovka_2009_final!$C4</f>
        <v>2.</v>
      </c>
      <c r="D32" s="83" t="str">
        <f>vysledovka_2009_final!$D$4</f>
        <v>Hudecová Radka</v>
      </c>
      <c r="E32" s="269"/>
      <c r="F32" s="269"/>
      <c r="G32" s="84">
        <f>vysledovka_2009_final!$R$4</f>
        <v>189</v>
      </c>
      <c r="H32" s="270">
        <f t="shared" si="0"/>
        <v>30</v>
      </c>
      <c r="I32" s="262"/>
      <c r="J32" s="14"/>
      <c r="K32" s="49"/>
    </row>
    <row r="33" spans="1:11" ht="15.75">
      <c r="A33" s="25" t="s">
        <v>28</v>
      </c>
      <c r="B33" s="83" t="str">
        <f>vysledovka_2009_final!$B$24</f>
        <v>Michalovce</v>
      </c>
      <c r="C33" s="75" t="str">
        <f>vysledovka_2009_final!$C24</f>
        <v>22.</v>
      </c>
      <c r="D33" s="83" t="str">
        <f>vysledovka_2009_final!$D$24</f>
        <v>Hanuliak Lukáš</v>
      </c>
      <c r="E33" s="269"/>
      <c r="F33" s="269"/>
      <c r="G33" s="84">
        <f>vysledovka_2009_final!$R$24</f>
        <v>189</v>
      </c>
      <c r="H33" s="270">
        <f t="shared" si="0"/>
        <v>30</v>
      </c>
      <c r="I33" s="260"/>
      <c r="J33" s="11"/>
      <c r="K33" s="49"/>
    </row>
    <row r="34" spans="1:11" ht="15">
      <c r="A34" s="26"/>
      <c r="B34" s="83" t="str">
        <f>vysledovka_2009_final!$B$27</f>
        <v>Nitra</v>
      </c>
      <c r="C34" s="75" t="str">
        <f>vysledovka_2009_final!$C27</f>
        <v>25.</v>
      </c>
      <c r="D34" s="83" t="str">
        <f>vysledovka_2009_final!$D$27</f>
        <v>Šilák René</v>
      </c>
      <c r="E34" s="84"/>
      <c r="F34" s="84"/>
      <c r="G34" s="84">
        <f>vysledovka_2009_final!$R$27</f>
        <v>189</v>
      </c>
      <c r="H34" s="271">
        <f t="shared" si="0"/>
        <v>30</v>
      </c>
      <c r="I34" s="261">
        <f>G33+G34+G35</f>
        <v>567</v>
      </c>
      <c r="J34" s="52">
        <f>RANK(I34,$I$3:$I$74)</f>
        <v>11</v>
      </c>
      <c r="K34" s="49"/>
    </row>
    <row r="35" spans="1:11" ht="16.5" thickBot="1">
      <c r="A35" s="27"/>
      <c r="B35" s="83" t="str">
        <f>vysledovka_2009_final!$B$42</f>
        <v>Poprad</v>
      </c>
      <c r="C35" s="75" t="str">
        <f>vysledovka_2009_final!$C43</f>
        <v>41.</v>
      </c>
      <c r="D35" s="83" t="str">
        <f>vysledovka_2009_final!$D$43</f>
        <v>Barabas Alojz</v>
      </c>
      <c r="E35" s="269"/>
      <c r="F35" s="269"/>
      <c r="G35" s="84">
        <f>vysledovka_2009_final!$R$43</f>
        <v>189</v>
      </c>
      <c r="H35" s="270">
        <f aca="true" t="shared" si="1" ref="H35:H66">RANK(G35,$G$3:$G$74)</f>
        <v>30</v>
      </c>
      <c r="I35" s="262"/>
      <c r="J35" s="14"/>
      <c r="K35" s="49"/>
    </row>
    <row r="36" spans="1:11" ht="17.25" customHeight="1">
      <c r="A36" s="25" t="s">
        <v>15</v>
      </c>
      <c r="B36" s="83" t="str">
        <f>vysledovka_2009_final!$B$48</f>
        <v>Senica</v>
      </c>
      <c r="C36" s="75" t="str">
        <f>vysledovka_2009_final!$C48</f>
        <v>46.</v>
      </c>
      <c r="D36" s="83" t="str">
        <f>vysledovka_2009_final!$D$48</f>
        <v>Vojtek Lukáč</v>
      </c>
      <c r="E36" s="269"/>
      <c r="F36" s="269"/>
      <c r="G36" s="84">
        <f>vysledovka_2009_final!$R$48</f>
        <v>189</v>
      </c>
      <c r="H36" s="270">
        <f t="shared" si="1"/>
        <v>30</v>
      </c>
      <c r="I36" s="260"/>
      <c r="J36" s="62"/>
      <c r="K36" s="49"/>
    </row>
    <row r="37" spans="1:11" ht="15">
      <c r="A37" s="26"/>
      <c r="B37" s="83" t="str">
        <f>vysledovka_2009_final!$B$30</f>
        <v>Nové Zámky</v>
      </c>
      <c r="C37" s="75" t="str">
        <f>vysledovka_2009_final!$C30</f>
        <v>28.</v>
      </c>
      <c r="D37" s="83" t="str">
        <f>vysledovka_2009_final!$D$30</f>
        <v>Grof Marek</v>
      </c>
      <c r="E37" s="269"/>
      <c r="F37" s="269"/>
      <c r="G37" s="84">
        <f>vysledovka_2009_final!$R$30</f>
        <v>188.5</v>
      </c>
      <c r="H37" s="270">
        <f t="shared" si="1"/>
        <v>35</v>
      </c>
      <c r="I37" s="261">
        <f>G36+G37+G38</f>
        <v>565.5</v>
      </c>
      <c r="J37" s="52">
        <f>RANK(I37,$I$3:$I$74)</f>
        <v>12</v>
      </c>
      <c r="K37" s="49"/>
    </row>
    <row r="38" spans="1:11" ht="16.5" thickBot="1">
      <c r="A38" s="27"/>
      <c r="B38" s="83" t="str">
        <f>vysledovka_2009_final!$B$45</f>
        <v>Rimavská Sobota</v>
      </c>
      <c r="C38" s="75" t="str">
        <f>vysledovka_2009_final!$C46</f>
        <v>44.</v>
      </c>
      <c r="D38" s="83" t="str">
        <f>vysledovka_2009_final!$D$46</f>
        <v>Koniar Simon</v>
      </c>
      <c r="E38" s="269"/>
      <c r="F38" s="269"/>
      <c r="G38" s="84">
        <f>vysledovka_2009_final!$R$46</f>
        <v>188</v>
      </c>
      <c r="H38" s="270">
        <f t="shared" si="1"/>
        <v>36</v>
      </c>
      <c r="I38" s="262"/>
      <c r="J38" s="63"/>
      <c r="K38" s="49"/>
    </row>
    <row r="39" spans="1:11" ht="15.75">
      <c r="A39" s="25" t="s">
        <v>27</v>
      </c>
      <c r="B39" s="83" t="str">
        <f>vysledovka_2009_final!$B$21</f>
        <v>Levice</v>
      </c>
      <c r="C39" s="75" t="str">
        <f>vysledovka_2009_final!$C21</f>
        <v>19.</v>
      </c>
      <c r="D39" s="83" t="str">
        <f>vysledovka_2009_final!$D$21</f>
        <v>Pustai Peter</v>
      </c>
      <c r="E39" s="84"/>
      <c r="F39" s="84"/>
      <c r="G39" s="84">
        <f>vysledovka_2009_final!$R$21</f>
        <v>187.5</v>
      </c>
      <c r="H39" s="271">
        <f t="shared" si="1"/>
        <v>37</v>
      </c>
      <c r="I39" s="260"/>
      <c r="J39" s="11"/>
      <c r="K39" s="49"/>
    </row>
    <row r="40" spans="1:11" ht="15">
      <c r="A40" s="26"/>
      <c r="B40" s="83" t="str">
        <f>vysledovka_2009_final!$B$21</f>
        <v>Levice</v>
      </c>
      <c r="C40" s="75" t="str">
        <f>vysledovka_2009_final!$C23</f>
        <v>21.</v>
      </c>
      <c r="D40" s="83" t="str">
        <f>vysledovka_2009_final!$D$23</f>
        <v>Busai Patrik</v>
      </c>
      <c r="E40" s="269"/>
      <c r="F40" s="269"/>
      <c r="G40" s="84">
        <f>vysledovka_2009_final!$R$23</f>
        <v>186.5</v>
      </c>
      <c r="H40" s="270">
        <f t="shared" si="1"/>
        <v>38</v>
      </c>
      <c r="I40" s="261">
        <f>G39+G40+G41</f>
        <v>560</v>
      </c>
      <c r="J40" s="52">
        <f>RANK(I40,$I$3:$I$74)</f>
        <v>13</v>
      </c>
      <c r="K40" s="49"/>
    </row>
    <row r="41" spans="1:11" ht="16.5" thickBot="1">
      <c r="A41" s="27"/>
      <c r="B41" s="83" t="str">
        <f>vysledovka_2009_final!$B$27</f>
        <v>Nitra</v>
      </c>
      <c r="C41" s="75" t="str">
        <f>vysledovka_2009_final!$C29</f>
        <v>27.</v>
      </c>
      <c r="D41" s="83" t="str">
        <f>vysledovka_2009_final!$D$29</f>
        <v>Šumichrast Jozef</v>
      </c>
      <c r="E41" s="269"/>
      <c r="F41" s="269"/>
      <c r="G41" s="84">
        <f>vysledovka_2009_final!$R$29</f>
        <v>186</v>
      </c>
      <c r="H41" s="270">
        <f t="shared" si="1"/>
        <v>39</v>
      </c>
      <c r="I41" s="262"/>
      <c r="J41" s="14"/>
      <c r="K41" s="49"/>
    </row>
    <row r="42" spans="1:11" ht="15.75">
      <c r="A42" s="26" t="s">
        <v>12</v>
      </c>
      <c r="B42" s="83" t="str">
        <f>vysledovka_2009_final!$B$57</f>
        <v>Trnava</v>
      </c>
      <c r="C42" s="75" t="str">
        <f>vysledovka_2009_final!$C58</f>
        <v>56.</v>
      </c>
      <c r="D42" s="83" t="str">
        <f>vysledovka_2009_final!$D$58</f>
        <v>Červeňanská Martina</v>
      </c>
      <c r="E42" s="269"/>
      <c r="F42" s="269"/>
      <c r="G42" s="84">
        <f>vysledovka_2009_final!$R$58</f>
        <v>186</v>
      </c>
      <c r="H42" s="270">
        <f t="shared" si="1"/>
        <v>39</v>
      </c>
      <c r="I42" s="264"/>
      <c r="J42" s="59"/>
      <c r="K42" s="49"/>
    </row>
    <row r="43" spans="1:11" ht="15">
      <c r="A43" s="26"/>
      <c r="B43" s="83" t="str">
        <f>vysledovka_2009_final!$B$27</f>
        <v>Nitra</v>
      </c>
      <c r="C43" s="75" t="str">
        <f>vysledovka_2009_final!$C28</f>
        <v>26.</v>
      </c>
      <c r="D43" s="83" t="str">
        <f>vysledovka_2009_final!$D$28</f>
        <v>Lengyel Martin</v>
      </c>
      <c r="E43" s="84"/>
      <c r="F43" s="84"/>
      <c r="G43" s="84">
        <f>vysledovka_2009_final!$R$28</f>
        <v>185.5</v>
      </c>
      <c r="H43" s="271">
        <f t="shared" si="1"/>
        <v>41</v>
      </c>
      <c r="I43" s="261">
        <f>G42+G43+G44</f>
        <v>557</v>
      </c>
      <c r="J43" s="52">
        <f>RANK(I43,$I$3:$I$74)</f>
        <v>14</v>
      </c>
      <c r="K43" s="49"/>
    </row>
    <row r="44" spans="1:11" ht="16.5" thickBot="1">
      <c r="A44" s="27"/>
      <c r="B44" s="83" t="str">
        <f>vysledovka_2009_final!$B$42</f>
        <v>Poprad</v>
      </c>
      <c r="C44" s="75" t="str">
        <f>vysledovka_2009_final!$C42</f>
        <v>40.</v>
      </c>
      <c r="D44" s="83" t="str">
        <f>vysledovka_2009_final!$D$42</f>
        <v>Barabas Samuel</v>
      </c>
      <c r="E44" s="269"/>
      <c r="F44" s="269"/>
      <c r="G44" s="84">
        <f>vysledovka_2009_final!$R$42</f>
        <v>185.5</v>
      </c>
      <c r="H44" s="270">
        <f t="shared" si="1"/>
        <v>41</v>
      </c>
      <c r="I44" s="265"/>
      <c r="J44" s="61"/>
      <c r="K44" s="49"/>
    </row>
    <row r="45" spans="1:11" ht="15.75">
      <c r="A45" s="25" t="s">
        <v>24</v>
      </c>
      <c r="B45" s="83" t="str">
        <f>vysledovka_2009_final!$B$30</f>
        <v>Nové Zámky</v>
      </c>
      <c r="C45" s="75" t="str">
        <f>vysledovka_2009_final!$C32</f>
        <v>30.</v>
      </c>
      <c r="D45" s="83" t="str">
        <f>vysledovka_2009_final!$D$32</f>
        <v>Száraz Arnold</v>
      </c>
      <c r="E45" s="269"/>
      <c r="F45" s="269"/>
      <c r="G45" s="84">
        <f>vysledovka_2009_final!$R$32</f>
        <v>184.5</v>
      </c>
      <c r="H45" s="270">
        <f t="shared" si="1"/>
        <v>43</v>
      </c>
      <c r="I45" s="260"/>
      <c r="J45" s="11"/>
      <c r="K45" s="49"/>
    </row>
    <row r="46" spans="1:11" ht="15">
      <c r="A46" s="26"/>
      <c r="B46" s="83" t="str">
        <f>vysledovka_2009_final!$B$30</f>
        <v>Nové Zámky</v>
      </c>
      <c r="C46" s="75" t="str">
        <f>vysledovka_2009_final!$C31</f>
        <v>29.</v>
      </c>
      <c r="D46" s="83" t="str">
        <f>vysledovka_2009_final!$D$31</f>
        <v>Maliová Nikoleta</v>
      </c>
      <c r="E46" s="269"/>
      <c r="F46" s="269"/>
      <c r="G46" s="84">
        <f>vysledovka_2009_final!$R$31</f>
        <v>184</v>
      </c>
      <c r="H46" s="270">
        <f t="shared" si="1"/>
        <v>44</v>
      </c>
      <c r="I46" s="261">
        <f>G45+G46+G47</f>
        <v>551</v>
      </c>
      <c r="J46" s="52">
        <f>RANK(I46,$I$3:$I$74)</f>
        <v>15</v>
      </c>
      <c r="K46" s="49"/>
    </row>
    <row r="47" spans="1:11" ht="16.5" thickBot="1">
      <c r="A47" s="27"/>
      <c r="B47" s="83" t="str">
        <f>vysledovka_2009_final!$B$12</f>
        <v>Detva</v>
      </c>
      <c r="C47" s="75" t="str">
        <f>vysledovka_2009_final!$C14</f>
        <v>12.</v>
      </c>
      <c r="D47" s="83" t="str">
        <f>vysledovka_2009_final!$D$14</f>
        <v>Kuviková Martina</v>
      </c>
      <c r="E47" s="84"/>
      <c r="F47" s="84"/>
      <c r="G47" s="84">
        <f>vysledovka_2009_final!$R$14</f>
        <v>182.5</v>
      </c>
      <c r="H47" s="271">
        <f t="shared" si="1"/>
        <v>45</v>
      </c>
      <c r="I47" s="262"/>
      <c r="J47" s="14"/>
      <c r="K47" s="49"/>
    </row>
    <row r="48" spans="1:11" ht="15.75">
      <c r="A48" s="25" t="s">
        <v>21</v>
      </c>
      <c r="B48" s="83" t="str">
        <f>vysledovka_2009_final!$B$54</f>
        <v>Šaľa</v>
      </c>
      <c r="C48" s="75" t="str">
        <f>vysledovka_2009_final!$C55</f>
        <v>53.</v>
      </c>
      <c r="D48" s="83" t="str">
        <f>vysledovka_2009_final!$D$55</f>
        <v>Harangozó Erik</v>
      </c>
      <c r="E48" s="269"/>
      <c r="F48" s="269"/>
      <c r="G48" s="84">
        <f>vysledovka_2009_final!$R$55</f>
        <v>180</v>
      </c>
      <c r="H48" s="270">
        <f t="shared" si="1"/>
        <v>46</v>
      </c>
      <c r="I48" s="260"/>
      <c r="J48" s="11"/>
      <c r="K48" s="49"/>
    </row>
    <row r="49" spans="1:11" ht="15">
      <c r="A49" s="26"/>
      <c r="B49" s="83" t="str">
        <f>vysledovka_2009_final!$B$6</f>
        <v>Bratislava</v>
      </c>
      <c r="C49" s="75" t="str">
        <f>vysledovka_2009_final!$C6</f>
        <v>4.</v>
      </c>
      <c r="D49" s="83" t="str">
        <f>vysledovka_2009_final!$D$6</f>
        <v>Repka Martin</v>
      </c>
      <c r="E49" s="84"/>
      <c r="F49" s="84"/>
      <c r="G49" s="84">
        <f>vysledovka_2009_final!$R$6</f>
        <v>179.5</v>
      </c>
      <c r="H49" s="271">
        <f t="shared" si="1"/>
        <v>47</v>
      </c>
      <c r="I49" s="261">
        <f>G48+G49+G50</f>
        <v>538.5</v>
      </c>
      <c r="J49" s="52">
        <f>RANK(I49,$I$3:$I$74)</f>
        <v>16</v>
      </c>
      <c r="K49" s="49"/>
    </row>
    <row r="50" spans="1:11" ht="16.5" thickBot="1">
      <c r="A50" s="27"/>
      <c r="B50" s="83" t="str">
        <f>vysledovka_2009_final!$B$9</f>
        <v>Brezno</v>
      </c>
      <c r="C50" s="75" t="str">
        <f>vysledovka_2009_final!$C11</f>
        <v>9.</v>
      </c>
      <c r="D50" s="83" t="str">
        <f>vysledovka_2009_final!$D$11</f>
        <v>Rolko Jaroslav</v>
      </c>
      <c r="E50" s="84"/>
      <c r="F50" s="84"/>
      <c r="G50" s="84">
        <f>vysledovka_2009_final!$R$11</f>
        <v>179</v>
      </c>
      <c r="H50" s="271">
        <f t="shared" si="1"/>
        <v>48</v>
      </c>
      <c r="I50" s="262"/>
      <c r="J50" s="14"/>
      <c r="K50" s="49"/>
    </row>
    <row r="51" spans="1:11" ht="15.75">
      <c r="A51" s="25" t="s">
        <v>18</v>
      </c>
      <c r="B51" s="83" t="str">
        <f>vysledovka_2009_final!$B$39</f>
        <v>Piešťany</v>
      </c>
      <c r="C51" s="75" t="str">
        <f>vysledovka_2009_final!$C39</f>
        <v>37.</v>
      </c>
      <c r="D51" s="83" t="str">
        <f>vysledovka_2009_final!$D$39</f>
        <v>Borovská Terézia</v>
      </c>
      <c r="E51" s="269"/>
      <c r="F51" s="269"/>
      <c r="G51" s="84">
        <f>vysledovka_2009_final!$R$39</f>
        <v>179</v>
      </c>
      <c r="H51" s="270">
        <f t="shared" si="1"/>
        <v>48</v>
      </c>
      <c r="I51" s="260"/>
      <c r="J51" s="11"/>
      <c r="K51" s="49"/>
    </row>
    <row r="52" spans="1:11" ht="15">
      <c r="A52" s="26"/>
      <c r="B52" s="83" t="str">
        <f>vysledovka_2009_final!$B$63</f>
        <v>Matrin</v>
      </c>
      <c r="C52" s="75" t="str">
        <f>vysledovka_2009_final!$C63</f>
        <v>61.</v>
      </c>
      <c r="D52" s="83" t="str">
        <f>vysledovka_2009_final!$D$63</f>
        <v>Adamica Lukáč</v>
      </c>
      <c r="E52" s="269"/>
      <c r="F52" s="269"/>
      <c r="G52" s="84">
        <f>vysledovka_2009_final!$R$63</f>
        <v>179</v>
      </c>
      <c r="H52" s="270">
        <f t="shared" si="1"/>
        <v>48</v>
      </c>
      <c r="I52" s="261">
        <f>G51+G52+G53</f>
        <v>536</v>
      </c>
      <c r="J52" s="52">
        <f>RANK(I52,$I$3:$I$74)</f>
        <v>17</v>
      </c>
      <c r="K52" s="49"/>
    </row>
    <row r="53" spans="1:11" ht="16.5" thickBot="1">
      <c r="A53" s="27"/>
      <c r="B53" s="83" t="str">
        <f>vysledovka_2009_final!$B$69</f>
        <v>Zlaté Moravce</v>
      </c>
      <c r="C53" s="75" t="str">
        <f>vysledovka_2009_final!$C71</f>
        <v>69.</v>
      </c>
      <c r="D53" s="83" t="str">
        <f>vysledovka_2009_final!$D$71</f>
        <v>Ďuriač Lukáš</v>
      </c>
      <c r="E53" s="269"/>
      <c r="F53" s="269"/>
      <c r="G53" s="84">
        <f>vysledovka_2009_final!$R$71</f>
        <v>178</v>
      </c>
      <c r="H53" s="270">
        <f t="shared" si="1"/>
        <v>51</v>
      </c>
      <c r="I53" s="262"/>
      <c r="J53" s="14"/>
      <c r="K53" s="49"/>
    </row>
    <row r="54" spans="1:11" ht="15.75">
      <c r="A54" s="25" t="s">
        <v>30</v>
      </c>
      <c r="B54" s="83" t="str">
        <f>vysledovka_2009_final!$B$24</f>
        <v>Michalovce</v>
      </c>
      <c r="C54" s="75" t="str">
        <f>vysledovka_2009_final!$C25</f>
        <v>23.</v>
      </c>
      <c r="D54" s="83" t="str">
        <f>vysledovka_2009_final!$D$25</f>
        <v>Čintala Richard</v>
      </c>
      <c r="E54" s="269"/>
      <c r="F54" s="269"/>
      <c r="G54" s="84">
        <f>vysledovka_2009_final!$R$25</f>
        <v>177.5</v>
      </c>
      <c r="H54" s="270">
        <f t="shared" si="1"/>
        <v>52</v>
      </c>
      <c r="I54" s="260"/>
      <c r="J54" s="11"/>
      <c r="K54" s="49"/>
    </row>
    <row r="55" spans="1:11" ht="15">
      <c r="A55" s="26"/>
      <c r="B55" s="83" t="str">
        <f>vysledovka_2009_final!$B$18</f>
        <v>Čadca</v>
      </c>
      <c r="C55" s="75" t="str">
        <f>vysledovka_2009_final!$C19</f>
        <v>17.</v>
      </c>
      <c r="D55" s="83" t="str">
        <f>vysledovka_2009_final!$D$19</f>
        <v>Eisner Richard</v>
      </c>
      <c r="E55" s="269"/>
      <c r="F55" s="269"/>
      <c r="G55" s="84">
        <f>vysledovka_2009_final!$R$19</f>
        <v>175.5</v>
      </c>
      <c r="H55" s="270">
        <f t="shared" si="1"/>
        <v>53</v>
      </c>
      <c r="I55" s="261">
        <f>G54+G55+G56</f>
        <v>527</v>
      </c>
      <c r="J55" s="52">
        <f>RANK(I55,$I$3:$I$74)</f>
        <v>18</v>
      </c>
      <c r="K55" s="49"/>
    </row>
    <row r="56" spans="1:11" ht="16.5" thickBot="1">
      <c r="A56" s="27"/>
      <c r="B56" s="83" t="str">
        <f>vysledovka_2009_final!$B$15</f>
        <v>Ilava</v>
      </c>
      <c r="C56" s="75" t="str">
        <f>vysledovka_2009_final!$C16</f>
        <v>14.</v>
      </c>
      <c r="D56" s="83" t="str">
        <f>vysledovka_2009_final!$D$16</f>
        <v>Prekop Benjamín</v>
      </c>
      <c r="E56" s="269"/>
      <c r="F56" s="269"/>
      <c r="G56" s="84">
        <f>vysledovka_2009_final!$R$16</f>
        <v>174</v>
      </c>
      <c r="H56" s="270">
        <f t="shared" si="1"/>
        <v>54</v>
      </c>
      <c r="I56" s="262"/>
      <c r="J56" s="14"/>
      <c r="K56" s="49"/>
    </row>
    <row r="57" spans="1:11" ht="15.75">
      <c r="A57" s="25" t="s">
        <v>32</v>
      </c>
      <c r="B57" s="83" t="str">
        <f>vysledovka_2009_final!$B$36</f>
        <v>Pezinok</v>
      </c>
      <c r="C57" s="75" t="str">
        <f>vysledovka_2009_final!$C38</f>
        <v>36.</v>
      </c>
      <c r="D57" s="83" t="str">
        <f>vysledovka_2009_final!$D$38</f>
        <v>Lalinská Gabriela</v>
      </c>
      <c r="E57" s="269"/>
      <c r="F57" s="269"/>
      <c r="G57" s="84">
        <f>vysledovka_2009_final!$R$38</f>
        <v>174</v>
      </c>
      <c r="H57" s="270">
        <f t="shared" si="1"/>
        <v>54</v>
      </c>
      <c r="I57" s="260"/>
      <c r="J57" s="11"/>
      <c r="K57" s="49"/>
    </row>
    <row r="58" spans="1:11" ht="15">
      <c r="A58" s="26"/>
      <c r="B58" s="83" t="str">
        <f>vysledovka_2009_final!$B$6</f>
        <v>Bratislava</v>
      </c>
      <c r="C58" s="75" t="str">
        <f>vysledovka_2009_final!$C7</f>
        <v>5.</v>
      </c>
      <c r="D58" s="83" t="str">
        <f>vysledovka_2009_final!$D$7</f>
        <v>Horrer Maroš</v>
      </c>
      <c r="E58" s="84"/>
      <c r="F58" s="84"/>
      <c r="G58" s="84">
        <f>vysledovka_2009_final!$R$7</f>
        <v>173.5</v>
      </c>
      <c r="H58" s="271">
        <f t="shared" si="1"/>
        <v>56</v>
      </c>
      <c r="I58" s="261">
        <f>G57+G58+G59</f>
        <v>520.5</v>
      </c>
      <c r="J58" s="52">
        <f>RANK(I58,$I$3:$I$74)</f>
        <v>19</v>
      </c>
      <c r="K58" s="49"/>
    </row>
    <row r="59" spans="1:11" ht="16.5" thickBot="1">
      <c r="A59" s="27"/>
      <c r="B59" s="83" t="str">
        <f>vysledovka_2009_final!$B$69</f>
        <v>Zlaté Moravce</v>
      </c>
      <c r="C59" s="75" t="str">
        <f>vysledovka_2009_final!$C70</f>
        <v>68.</v>
      </c>
      <c r="D59" s="83" t="str">
        <f>vysledovka_2009_final!$D$70</f>
        <v>Bachan Tomáš</v>
      </c>
      <c r="E59" s="269"/>
      <c r="F59" s="269"/>
      <c r="G59" s="84">
        <f>vysledovka_2009_final!$R$70</f>
        <v>173</v>
      </c>
      <c r="H59" s="270">
        <f t="shared" si="1"/>
        <v>57</v>
      </c>
      <c r="I59" s="262"/>
      <c r="J59" s="14"/>
      <c r="K59" s="49"/>
    </row>
    <row r="60" spans="1:10" ht="15.75">
      <c r="A60" s="18" t="s">
        <v>29</v>
      </c>
      <c r="B60" s="83" t="str">
        <f>vysledovka_2009_final!$B$15</f>
        <v>Ilava</v>
      </c>
      <c r="C60" s="75" t="str">
        <f>vysledovka_2009_final!$C17</f>
        <v>15.</v>
      </c>
      <c r="D60" s="83" t="str">
        <f>vysledovka_2009_final!$D$17</f>
        <v>Rác Štefan</v>
      </c>
      <c r="E60" s="84"/>
      <c r="F60" s="84"/>
      <c r="G60" s="84">
        <f>vysledovka_2009_final!$R$17</f>
        <v>172.5</v>
      </c>
      <c r="H60" s="271">
        <f t="shared" si="1"/>
        <v>58</v>
      </c>
      <c r="I60" s="266"/>
      <c r="J60" s="9"/>
    </row>
    <row r="61" spans="1:10" ht="15">
      <c r="A61" s="19"/>
      <c r="B61" s="83" t="str">
        <f>vysledovka_2009_final!$B$39</f>
        <v>Piešťany</v>
      </c>
      <c r="C61" s="75" t="str">
        <f>vysledovka_2009_final!$C40</f>
        <v>38.</v>
      </c>
      <c r="D61" s="83" t="str">
        <f>vysledovka_2009_final!$D$40</f>
        <v>Rakúsová Janka</v>
      </c>
      <c r="E61" s="269"/>
      <c r="F61" s="269"/>
      <c r="G61" s="84">
        <f>vysledovka_2009_final!$R$40</f>
        <v>172</v>
      </c>
      <c r="H61" s="270">
        <f t="shared" si="1"/>
        <v>59</v>
      </c>
      <c r="I61" s="267">
        <f>G60+G61+G62</f>
        <v>516.5</v>
      </c>
      <c r="J61" s="7">
        <f>RANK(I61,$I$3:$I$74)</f>
        <v>20</v>
      </c>
    </row>
    <row r="62" spans="1:10" ht="16.5" thickBot="1">
      <c r="A62" s="20"/>
      <c r="B62" s="83" t="str">
        <f>vysledovka_2009_final!$B$72</f>
        <v>Zvolen</v>
      </c>
      <c r="C62" s="75" t="str">
        <f>vysledovka_2009_final!$C74</f>
        <v>72.</v>
      </c>
      <c r="D62" s="83" t="str">
        <f>vysledovka_2009_final!$D$74</f>
        <v>Beňová Katarína</v>
      </c>
      <c r="E62" s="269"/>
      <c r="F62" s="269"/>
      <c r="G62" s="84">
        <f>vysledovka_2009_final!$R$74</f>
        <v>172</v>
      </c>
      <c r="H62" s="270">
        <f t="shared" si="1"/>
        <v>59</v>
      </c>
      <c r="I62" s="268"/>
      <c r="J62" s="8"/>
    </row>
    <row r="63" spans="1:10" ht="15.75">
      <c r="A63" s="18" t="s">
        <v>34</v>
      </c>
      <c r="B63" s="83" t="str">
        <f>vysledovka_2009_final!$B$69</f>
        <v>Zlaté Moravce</v>
      </c>
      <c r="C63" s="75" t="str">
        <f>vysledovka_2009_final!$C69</f>
        <v>67.</v>
      </c>
      <c r="D63" s="83" t="str">
        <f>vysledovka_2009_final!$D$69</f>
        <v>Bachan Adam</v>
      </c>
      <c r="E63" s="269"/>
      <c r="F63" s="269"/>
      <c r="G63" s="84">
        <f>vysledovka_2009_final!$R$69</f>
        <v>171</v>
      </c>
      <c r="H63" s="270">
        <f t="shared" si="1"/>
        <v>61</v>
      </c>
      <c r="I63" s="266"/>
      <c r="J63" s="9"/>
    </row>
    <row r="64" spans="1:10" ht="15">
      <c r="A64" s="19"/>
      <c r="B64" s="83" t="str">
        <f>vysledovka_2009_final!$B$9</f>
        <v>Brezno</v>
      </c>
      <c r="C64" s="75" t="str">
        <f>vysledovka_2009_final!$C9</f>
        <v>7.</v>
      </c>
      <c r="D64" s="83" t="str">
        <f>vysledovka_2009_final!$D$9</f>
        <v>Gutta Dominik</v>
      </c>
      <c r="E64" s="269"/>
      <c r="F64" s="269"/>
      <c r="G64" s="84">
        <f>vysledovka_2009_final!$R$9</f>
        <v>170.5</v>
      </c>
      <c r="H64" s="270">
        <f t="shared" si="1"/>
        <v>62</v>
      </c>
      <c r="I64" s="267">
        <f>G63+G64+G65</f>
        <v>511.5</v>
      </c>
      <c r="J64" s="7">
        <f>RANK(I64,$I$3:$I$74)</f>
        <v>21</v>
      </c>
    </row>
    <row r="65" spans="1:10" ht="16.5" thickBot="1">
      <c r="A65" s="20"/>
      <c r="B65" s="83" t="str">
        <f>vysledovka_2009_final!$B$63</f>
        <v>Matrin</v>
      </c>
      <c r="C65" s="75" t="str">
        <f>vysledovka_2009_final!$C64</f>
        <v>62.</v>
      </c>
      <c r="D65" s="83" t="str">
        <f>vysledovka_2009_final!$D$64</f>
        <v>Matulová Martina</v>
      </c>
      <c r="E65" s="84"/>
      <c r="F65" s="84"/>
      <c r="G65" s="84">
        <f>vysledovka_2009_final!$R$64</f>
        <v>170</v>
      </c>
      <c r="H65" s="271">
        <f t="shared" si="1"/>
        <v>63</v>
      </c>
      <c r="I65" s="268"/>
      <c r="J65" s="8"/>
    </row>
    <row r="66" spans="1:10" ht="15.75">
      <c r="A66" s="18" t="s">
        <v>33</v>
      </c>
      <c r="B66" s="83" t="str">
        <f>vysledovka_2009_final!$B$72</f>
        <v>Zvolen</v>
      </c>
      <c r="C66" s="75" t="str">
        <f>vysledovka_2009_final!$C73</f>
        <v>71.</v>
      </c>
      <c r="D66" s="83" t="str">
        <f>vysledovka_2009_final!$D$73</f>
        <v>Pavlík Lukáš</v>
      </c>
      <c r="E66" s="269"/>
      <c r="F66" s="269"/>
      <c r="G66" s="84">
        <f>vysledovka_2009_final!$R$73</f>
        <v>170</v>
      </c>
      <c r="H66" s="270">
        <f t="shared" si="1"/>
        <v>63</v>
      </c>
      <c r="I66" s="22"/>
      <c r="J66" s="21"/>
    </row>
    <row r="67" spans="1:10" ht="15">
      <c r="A67" s="19"/>
      <c r="B67" s="83" t="str">
        <f>vysledovka_2009_final!$B$18</f>
        <v>Čadca</v>
      </c>
      <c r="C67" s="75" t="str">
        <f>vysledovka_2009_final!$C20</f>
        <v>18.</v>
      </c>
      <c r="D67" s="83" t="str">
        <f>vysledovka_2009_final!$D$20</f>
        <v>Šperka Marek</v>
      </c>
      <c r="E67" s="84"/>
      <c r="F67" s="84"/>
      <c r="G67" s="84">
        <f>vysledovka_2009_final!$R$20</f>
        <v>167</v>
      </c>
      <c r="H67" s="271">
        <f aca="true" t="shared" si="2" ref="H67:H74">RANK(G67,$G$3:$G$74)</f>
        <v>65</v>
      </c>
      <c r="I67" s="267">
        <f>G66+G67+G68</f>
        <v>503</v>
      </c>
      <c r="J67" s="7">
        <f>RANK(I67,$I$3:$I$74)</f>
        <v>22</v>
      </c>
    </row>
    <row r="68" spans="1:10" ht="16.5" thickBot="1">
      <c r="A68" s="20"/>
      <c r="B68" s="83" t="str">
        <f>vysledovka_2009_final!$B$48</f>
        <v>Senica</v>
      </c>
      <c r="C68" s="75" t="str">
        <f>vysledovka_2009_final!$C50</f>
        <v>48.</v>
      </c>
      <c r="D68" s="83" t="str">
        <f>vysledovka_2009_final!$D$50</f>
        <v>Makovníková Lenka</v>
      </c>
      <c r="E68" s="269"/>
      <c r="F68" s="269"/>
      <c r="G68" s="84">
        <f>vysledovka_2009_final!$R$50</f>
        <v>166</v>
      </c>
      <c r="H68" s="270">
        <f t="shared" si="2"/>
        <v>66</v>
      </c>
      <c r="I68" s="23"/>
      <c r="J68" s="15"/>
    </row>
    <row r="69" spans="1:10" ht="15.75">
      <c r="A69" s="18" t="s">
        <v>66</v>
      </c>
      <c r="B69" s="83" t="str">
        <f>vysledovka_2009_final!$B$72</f>
        <v>Zvolen</v>
      </c>
      <c r="C69" s="75" t="str">
        <f>vysledovka_2009_final!$C72</f>
        <v>70.</v>
      </c>
      <c r="D69" s="83" t="str">
        <f>vysledovka_2009_final!$D$72</f>
        <v>Skučka Peter</v>
      </c>
      <c r="E69" s="269"/>
      <c r="F69" s="269"/>
      <c r="G69" s="84">
        <f>vysledovka_2009_final!$R$72</f>
        <v>165</v>
      </c>
      <c r="H69" s="270">
        <f t="shared" si="2"/>
        <v>67</v>
      </c>
      <c r="I69" s="22"/>
      <c r="J69" s="21"/>
    </row>
    <row r="70" spans="1:10" ht="15">
      <c r="A70" s="19"/>
      <c r="B70" s="83" t="str">
        <f>vysledovka_2009_final!$B$15</f>
        <v>Ilava</v>
      </c>
      <c r="C70" s="75" t="str">
        <f>vysledovka_2009_final!$C15</f>
        <v>13.</v>
      </c>
      <c r="D70" s="83" t="str">
        <f>vysledovka_2009_final!$D$15</f>
        <v>Poláková Dominika</v>
      </c>
      <c r="E70" s="84"/>
      <c r="F70" s="84"/>
      <c r="G70" s="84">
        <f>vysledovka_2009_final!$R$15</f>
        <v>164.5</v>
      </c>
      <c r="H70" s="271">
        <f t="shared" si="2"/>
        <v>68</v>
      </c>
      <c r="I70" s="267">
        <f>G69+G70+G71</f>
        <v>485.5</v>
      </c>
      <c r="J70" s="7">
        <f>RANK(I70,$I$3:$I$74)</f>
        <v>23</v>
      </c>
    </row>
    <row r="71" spans="1:10" ht="16.5" thickBot="1">
      <c r="A71" s="20"/>
      <c r="B71" s="83" t="str">
        <f>vysledovka_2009_final!$B$45</f>
        <v>Rimavská Sobota</v>
      </c>
      <c r="C71" s="75" t="str">
        <f>vysledovka_2009_final!$C47</f>
        <v>45.</v>
      </c>
      <c r="D71" s="83" t="str">
        <f>vysledovka_2009_final!$D$47</f>
        <v>Zvara Andrej</v>
      </c>
      <c r="E71" s="269"/>
      <c r="F71" s="269"/>
      <c r="G71" s="84">
        <f>vysledovka_2009_final!$R$47</f>
        <v>156</v>
      </c>
      <c r="H71" s="270">
        <f t="shared" si="2"/>
        <v>69</v>
      </c>
      <c r="I71" s="23"/>
      <c r="J71" s="15"/>
    </row>
    <row r="72" spans="1:10" ht="15.75">
      <c r="A72" s="18" t="s">
        <v>67</v>
      </c>
      <c r="B72" s="83" t="str">
        <f>vysledovka_2009_final!$B$39</f>
        <v>Piešťany</v>
      </c>
      <c r="C72" s="75" t="str">
        <f>vysledovka_2009_final!$C41</f>
        <v>39.</v>
      </c>
      <c r="D72" s="83" t="str">
        <f>vysledovka_2009_final!$D$41</f>
        <v>Urban Radovan</v>
      </c>
      <c r="E72" s="269"/>
      <c r="F72" s="269"/>
      <c r="G72" s="84">
        <f>vysledovka_2009_final!$R$41</f>
        <v>151.5</v>
      </c>
      <c r="H72" s="270">
        <f t="shared" si="2"/>
        <v>70</v>
      </c>
      <c r="I72" s="22"/>
      <c r="J72" s="21"/>
    </row>
    <row r="73" spans="1:10" ht="15">
      <c r="A73" s="19"/>
      <c r="B73" s="83" t="str">
        <f>vysledovka_2009_final!$B$9</f>
        <v>Brezno</v>
      </c>
      <c r="C73" s="75" t="str">
        <f>vysledovka_2009_final!$C10</f>
        <v>8.</v>
      </c>
      <c r="D73" s="83" t="str">
        <f>vysledovka_2009_final!$D$10</f>
        <v>Chramec Ján</v>
      </c>
      <c r="E73" s="269"/>
      <c r="F73" s="269"/>
      <c r="G73" s="84">
        <f>vysledovka_2009_final!$R$10</f>
        <v>136.5</v>
      </c>
      <c r="H73" s="270">
        <f t="shared" si="2"/>
        <v>71</v>
      </c>
      <c r="I73" s="267">
        <f>G72+G73+G74</f>
        <v>411</v>
      </c>
      <c r="J73" s="7">
        <f>RANK(I73,$I$3:$I$74)</f>
        <v>24</v>
      </c>
    </row>
    <row r="74" spans="1:10" ht="16.5" thickBot="1">
      <c r="A74" s="20"/>
      <c r="B74" s="83" t="str">
        <f>vysledovka_2009_final!$B$6</f>
        <v>Bratislava</v>
      </c>
      <c r="C74" s="75" t="str">
        <f>vysledovka_2009_final!$C8</f>
        <v>6.</v>
      </c>
      <c r="D74" s="83" t="str">
        <f>vysledovka_2009_final!$D$8</f>
        <v>Vegh Dušan</v>
      </c>
      <c r="E74" s="269"/>
      <c r="F74" s="269"/>
      <c r="G74" s="84">
        <f>vysledovka_2009_final!$R$8</f>
        <v>123</v>
      </c>
      <c r="H74" s="270">
        <f t="shared" si="2"/>
        <v>72</v>
      </c>
      <c r="I74" s="23"/>
      <c r="J74" s="15"/>
    </row>
    <row r="75" spans="1:10" ht="15">
      <c r="A75" s="6"/>
      <c r="B75" s="64"/>
      <c r="C75" s="65"/>
      <c r="D75" s="66"/>
      <c r="E75" s="28"/>
      <c r="F75" s="28"/>
      <c r="G75" s="28"/>
      <c r="H75" s="16"/>
      <c r="I75" s="24"/>
      <c r="J75" s="17"/>
    </row>
    <row r="76" spans="1:10" ht="12.75">
      <c r="A76" s="1"/>
      <c r="B76" s="4"/>
      <c r="C76" s="2"/>
      <c r="D76" s="1"/>
      <c r="E76" s="28"/>
      <c r="F76" s="28"/>
      <c r="G76" s="28"/>
      <c r="H76" s="2"/>
      <c r="I76" s="2"/>
      <c r="J76" s="2"/>
    </row>
    <row r="77" spans="2:10" ht="12.75">
      <c r="B77" t="s">
        <v>45</v>
      </c>
      <c r="E77" s="29"/>
      <c r="F77" s="29"/>
      <c r="G77" s="29"/>
      <c r="J77" s="2"/>
    </row>
    <row r="78" ht="12.75">
      <c r="B78" s="30" t="s">
        <v>44</v>
      </c>
    </row>
    <row r="82" spans="2:3" ht="12.75">
      <c r="B82" s="5"/>
      <c r="C82" s="3"/>
    </row>
    <row r="83" spans="2:3" ht="12.75">
      <c r="B83" s="5"/>
      <c r="C83" s="3"/>
    </row>
  </sheetData>
  <sheetProtection/>
  <printOptions/>
  <pageMargins left="0.5905511811023623" right="0" top="0.1968503937007874" bottom="0" header="0.5118110236220472" footer="0.5118110236220472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V82"/>
  <sheetViews>
    <sheetView tabSelected="1" zoomScalePageLayoutView="0" workbookViewId="0" topLeftCell="A1">
      <selection activeCell="K90" sqref="K90"/>
    </sheetView>
  </sheetViews>
  <sheetFormatPr defaultColWidth="9.00390625" defaultRowHeight="12.75"/>
  <cols>
    <col min="1" max="1" width="3.375" style="0" customWidth="1"/>
    <col min="2" max="2" width="18.125" style="0" customWidth="1"/>
    <col min="3" max="3" width="5.25390625" style="0" customWidth="1"/>
    <col min="4" max="4" width="25.00390625" style="0" customWidth="1"/>
    <col min="5" max="15" width="5.75390625" style="0" customWidth="1"/>
    <col min="16" max="17" width="5.75390625" style="0" hidden="1" customWidth="1"/>
    <col min="18" max="18" width="6.875" style="0" customWidth="1"/>
    <col min="19" max="19" width="7.625" style="0" customWidth="1"/>
    <col min="20" max="21" width="5.75390625" style="0" customWidth="1"/>
  </cols>
  <sheetData>
    <row r="1" spans="1:22" ht="39.75" customHeight="1" thickBot="1">
      <c r="A1" s="287" t="s">
        <v>128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2" ht="27.75" thickBot="1">
      <c r="A2" s="36" t="s">
        <v>0</v>
      </c>
      <c r="B2" s="37" t="s">
        <v>1</v>
      </c>
      <c r="C2" s="73" t="s">
        <v>127</v>
      </c>
      <c r="D2" s="38" t="s">
        <v>2</v>
      </c>
      <c r="E2" s="39" t="s">
        <v>40</v>
      </c>
      <c r="F2" s="40" t="s">
        <v>3</v>
      </c>
      <c r="G2" s="41" t="s">
        <v>4</v>
      </c>
      <c r="H2" s="41" t="s">
        <v>5</v>
      </c>
      <c r="I2" s="42" t="s">
        <v>37</v>
      </c>
      <c r="J2" s="40" t="s">
        <v>36</v>
      </c>
      <c r="K2" s="43" t="s">
        <v>6</v>
      </c>
      <c r="L2" s="43" t="s">
        <v>7</v>
      </c>
      <c r="M2" s="44" t="s">
        <v>38</v>
      </c>
      <c r="N2" s="44" t="s">
        <v>39</v>
      </c>
      <c r="O2" s="45" t="s">
        <v>8</v>
      </c>
      <c r="P2" s="46" t="s">
        <v>43</v>
      </c>
      <c r="Q2" s="71" t="s">
        <v>43</v>
      </c>
      <c r="R2" s="72" t="s">
        <v>41</v>
      </c>
      <c r="S2" s="47" t="s">
        <v>9</v>
      </c>
      <c r="T2" s="47" t="s">
        <v>42</v>
      </c>
      <c r="U2" s="48" t="s">
        <v>9</v>
      </c>
      <c r="V2" s="49"/>
    </row>
    <row r="3" spans="1:22" s="86" customFormat="1" ht="15" customHeight="1" thickTop="1">
      <c r="A3" s="87"/>
      <c r="B3" s="34" t="s">
        <v>75</v>
      </c>
      <c r="C3" s="88" t="s">
        <v>10</v>
      </c>
      <c r="D3" s="89" t="s">
        <v>132</v>
      </c>
      <c r="E3" s="90">
        <v>30</v>
      </c>
      <c r="F3" s="91">
        <v>10</v>
      </c>
      <c r="G3" s="91">
        <v>20</v>
      </c>
      <c r="H3" s="91">
        <v>15</v>
      </c>
      <c r="I3" s="91">
        <v>13</v>
      </c>
      <c r="J3" s="91">
        <v>8.5</v>
      </c>
      <c r="K3" s="91">
        <v>25</v>
      </c>
      <c r="L3" s="91">
        <v>44</v>
      </c>
      <c r="M3" s="91">
        <v>5</v>
      </c>
      <c r="N3" s="91">
        <v>5</v>
      </c>
      <c r="O3" s="92">
        <v>15</v>
      </c>
      <c r="P3" s="93"/>
      <c r="Q3" s="94"/>
      <c r="R3" s="95">
        <f aca="true" t="shared" si="0" ref="R3:R66">SUM(E3:Q3)</f>
        <v>190.5</v>
      </c>
      <c r="S3" s="50">
        <f aca="true" t="shared" si="1" ref="S3:S34">RANK(R3,$R$3:$R$74)</f>
        <v>28</v>
      </c>
      <c r="T3" s="10"/>
      <c r="U3" s="96"/>
      <c r="V3" s="85"/>
    </row>
    <row r="4" spans="1:22" s="86" customFormat="1" ht="15" customHeight="1">
      <c r="A4" s="87" t="s">
        <v>10</v>
      </c>
      <c r="B4" s="34" t="s">
        <v>75</v>
      </c>
      <c r="C4" s="97" t="s">
        <v>11</v>
      </c>
      <c r="D4" s="98" t="s">
        <v>133</v>
      </c>
      <c r="E4" s="99">
        <v>30</v>
      </c>
      <c r="F4" s="100">
        <v>15</v>
      </c>
      <c r="G4" s="100">
        <v>20</v>
      </c>
      <c r="H4" s="100">
        <v>15</v>
      </c>
      <c r="I4" s="100">
        <v>14</v>
      </c>
      <c r="J4" s="100">
        <v>10</v>
      </c>
      <c r="K4" s="100">
        <v>25</v>
      </c>
      <c r="L4" s="100">
        <v>36</v>
      </c>
      <c r="M4" s="100">
        <v>4</v>
      </c>
      <c r="N4" s="100">
        <v>5</v>
      </c>
      <c r="O4" s="101">
        <v>15</v>
      </c>
      <c r="P4" s="102"/>
      <c r="Q4" s="103"/>
      <c r="R4" s="104">
        <f t="shared" si="0"/>
        <v>189</v>
      </c>
      <c r="S4" s="50">
        <f t="shared" si="1"/>
        <v>30</v>
      </c>
      <c r="T4" s="12">
        <f>R3+R4+R5</f>
        <v>572.5</v>
      </c>
      <c r="U4" s="105">
        <f>RANK(T4,$T$3:$T$74)</f>
        <v>7</v>
      </c>
      <c r="V4" s="85"/>
    </row>
    <row r="5" spans="1:22" s="86" customFormat="1" ht="15" customHeight="1" thickBot="1">
      <c r="A5" s="106"/>
      <c r="B5" s="35" t="s">
        <v>75</v>
      </c>
      <c r="C5" s="107" t="s">
        <v>13</v>
      </c>
      <c r="D5" s="108" t="s">
        <v>134</v>
      </c>
      <c r="E5" s="109">
        <v>30</v>
      </c>
      <c r="F5" s="110">
        <v>15</v>
      </c>
      <c r="G5" s="110">
        <v>20</v>
      </c>
      <c r="H5" s="110">
        <v>15</v>
      </c>
      <c r="I5" s="110">
        <v>15</v>
      </c>
      <c r="J5" s="110">
        <v>10</v>
      </c>
      <c r="K5" s="110">
        <v>25</v>
      </c>
      <c r="L5" s="110">
        <v>38</v>
      </c>
      <c r="M5" s="110">
        <v>5</v>
      </c>
      <c r="N5" s="110">
        <v>5</v>
      </c>
      <c r="O5" s="111">
        <v>15</v>
      </c>
      <c r="P5" s="112"/>
      <c r="Q5" s="113"/>
      <c r="R5" s="114">
        <f t="shared" si="0"/>
        <v>193</v>
      </c>
      <c r="S5" s="53">
        <f t="shared" si="1"/>
        <v>19</v>
      </c>
      <c r="T5" s="13"/>
      <c r="U5" s="115"/>
      <c r="V5" s="85"/>
    </row>
    <row r="6" spans="1:22" s="86" customFormat="1" ht="15" customHeight="1">
      <c r="A6" s="116"/>
      <c r="B6" s="33" t="s">
        <v>72</v>
      </c>
      <c r="C6" s="88" t="s">
        <v>16</v>
      </c>
      <c r="D6" s="89" t="s">
        <v>135</v>
      </c>
      <c r="E6" s="90">
        <v>29</v>
      </c>
      <c r="F6" s="91">
        <v>13</v>
      </c>
      <c r="G6" s="91">
        <v>20</v>
      </c>
      <c r="H6" s="91">
        <v>10.5</v>
      </c>
      <c r="I6" s="91">
        <v>12</v>
      </c>
      <c r="J6" s="91">
        <v>10</v>
      </c>
      <c r="K6" s="91">
        <v>25</v>
      </c>
      <c r="L6" s="91">
        <v>39</v>
      </c>
      <c r="M6" s="91">
        <v>5</v>
      </c>
      <c r="N6" s="91">
        <v>5</v>
      </c>
      <c r="O6" s="92">
        <v>11</v>
      </c>
      <c r="P6" s="93"/>
      <c r="Q6" s="94"/>
      <c r="R6" s="95">
        <f t="shared" si="0"/>
        <v>179.5</v>
      </c>
      <c r="S6" s="54">
        <f t="shared" si="1"/>
        <v>47</v>
      </c>
      <c r="T6" s="10"/>
      <c r="U6" s="117"/>
      <c r="V6" s="85"/>
    </row>
    <row r="7" spans="1:22" s="86" customFormat="1" ht="15" customHeight="1">
      <c r="A7" s="87" t="s">
        <v>11</v>
      </c>
      <c r="B7" s="34" t="s">
        <v>72</v>
      </c>
      <c r="C7" s="97" t="s">
        <v>20</v>
      </c>
      <c r="D7" s="98" t="s">
        <v>136</v>
      </c>
      <c r="E7" s="99">
        <v>26</v>
      </c>
      <c r="F7" s="100">
        <v>15</v>
      </c>
      <c r="G7" s="100">
        <v>16</v>
      </c>
      <c r="H7" s="100">
        <v>13.5</v>
      </c>
      <c r="I7" s="100">
        <v>12</v>
      </c>
      <c r="J7" s="100">
        <v>10</v>
      </c>
      <c r="K7" s="100">
        <v>20</v>
      </c>
      <c r="L7" s="100">
        <v>43</v>
      </c>
      <c r="M7" s="100">
        <v>4</v>
      </c>
      <c r="N7" s="100">
        <v>5</v>
      </c>
      <c r="O7" s="101">
        <v>9</v>
      </c>
      <c r="P7" s="102"/>
      <c r="Q7" s="103"/>
      <c r="R7" s="104">
        <f t="shared" si="0"/>
        <v>173.5</v>
      </c>
      <c r="S7" s="50">
        <f t="shared" si="1"/>
        <v>56</v>
      </c>
      <c r="T7" s="12">
        <f>$R$6+$R$7+$R$8</f>
        <v>476</v>
      </c>
      <c r="U7" s="105">
        <f>RANK(T7,$T$3:$T$74)</f>
        <v>24</v>
      </c>
      <c r="V7" s="85"/>
    </row>
    <row r="8" spans="1:22" s="86" customFormat="1" ht="15" customHeight="1" thickBot="1">
      <c r="A8" s="106"/>
      <c r="B8" s="35" t="s">
        <v>72</v>
      </c>
      <c r="C8" s="107" t="s">
        <v>22</v>
      </c>
      <c r="D8" s="108" t="s">
        <v>137</v>
      </c>
      <c r="E8" s="109">
        <v>20</v>
      </c>
      <c r="F8" s="110">
        <v>13</v>
      </c>
      <c r="G8" s="110">
        <v>10</v>
      </c>
      <c r="H8" s="110">
        <v>12</v>
      </c>
      <c r="I8" s="110">
        <v>13</v>
      </c>
      <c r="J8" s="110">
        <v>10</v>
      </c>
      <c r="K8" s="110">
        <v>25</v>
      </c>
      <c r="L8" s="110">
        <v>11</v>
      </c>
      <c r="M8" s="110">
        <v>4</v>
      </c>
      <c r="N8" s="110">
        <v>5</v>
      </c>
      <c r="O8" s="111">
        <v>0</v>
      </c>
      <c r="P8" s="112"/>
      <c r="Q8" s="113"/>
      <c r="R8" s="114">
        <f t="shared" si="0"/>
        <v>123</v>
      </c>
      <c r="S8" s="53">
        <f t="shared" si="1"/>
        <v>72</v>
      </c>
      <c r="T8" s="13"/>
      <c r="U8" s="115"/>
      <c r="V8" s="85"/>
    </row>
    <row r="9" spans="1:22" s="86" customFormat="1" ht="15" customHeight="1">
      <c r="A9" s="116"/>
      <c r="B9" s="33" t="s">
        <v>64</v>
      </c>
      <c r="C9" s="88" t="s">
        <v>19</v>
      </c>
      <c r="D9" s="89" t="s">
        <v>138</v>
      </c>
      <c r="E9" s="90">
        <v>27</v>
      </c>
      <c r="F9" s="91">
        <v>9</v>
      </c>
      <c r="G9" s="91">
        <v>20</v>
      </c>
      <c r="H9" s="91">
        <v>9</v>
      </c>
      <c r="I9" s="91">
        <v>13</v>
      </c>
      <c r="J9" s="91">
        <v>8.5</v>
      </c>
      <c r="K9" s="91">
        <v>20</v>
      </c>
      <c r="L9" s="91">
        <v>40</v>
      </c>
      <c r="M9" s="91">
        <v>4</v>
      </c>
      <c r="N9" s="91">
        <v>5</v>
      </c>
      <c r="O9" s="92">
        <v>15</v>
      </c>
      <c r="P9" s="93"/>
      <c r="Q9" s="94"/>
      <c r="R9" s="95">
        <f t="shared" si="0"/>
        <v>170.5</v>
      </c>
      <c r="S9" s="54">
        <f t="shared" si="1"/>
        <v>62</v>
      </c>
      <c r="T9" s="55"/>
      <c r="U9" s="118"/>
      <c r="V9" s="85"/>
    </row>
    <row r="10" spans="1:22" s="86" customFormat="1" ht="15" customHeight="1">
      <c r="A10" s="87" t="s">
        <v>13</v>
      </c>
      <c r="B10" s="34" t="s">
        <v>64</v>
      </c>
      <c r="C10" s="97" t="s">
        <v>23</v>
      </c>
      <c r="D10" s="98" t="s">
        <v>139</v>
      </c>
      <c r="E10" s="99">
        <v>18</v>
      </c>
      <c r="F10" s="100">
        <v>4</v>
      </c>
      <c r="G10" s="100">
        <v>20</v>
      </c>
      <c r="H10" s="100">
        <v>12</v>
      </c>
      <c r="I10" s="100">
        <v>12</v>
      </c>
      <c r="J10" s="100">
        <v>8.5</v>
      </c>
      <c r="K10" s="100">
        <v>10</v>
      </c>
      <c r="L10" s="100">
        <v>43</v>
      </c>
      <c r="M10" s="100">
        <v>4</v>
      </c>
      <c r="N10" s="100">
        <v>5</v>
      </c>
      <c r="O10" s="101">
        <v>0</v>
      </c>
      <c r="P10" s="102"/>
      <c r="Q10" s="103"/>
      <c r="R10" s="104">
        <f t="shared" si="0"/>
        <v>136.5</v>
      </c>
      <c r="S10" s="50">
        <f t="shared" si="1"/>
        <v>71</v>
      </c>
      <c r="T10" s="12">
        <f>R9+R10+R11</f>
        <v>486</v>
      </c>
      <c r="U10" s="105">
        <f>RANK(T10,$T$3:$T$74)</f>
        <v>23</v>
      </c>
      <c r="V10" s="85"/>
    </row>
    <row r="11" spans="1:22" s="86" customFormat="1" ht="15" customHeight="1" thickBot="1">
      <c r="A11" s="106"/>
      <c r="B11" s="35" t="s">
        <v>64</v>
      </c>
      <c r="C11" s="107" t="s">
        <v>14</v>
      </c>
      <c r="D11" s="108" t="s">
        <v>140</v>
      </c>
      <c r="E11" s="109">
        <v>29</v>
      </c>
      <c r="F11" s="110">
        <v>6</v>
      </c>
      <c r="G11" s="110">
        <v>20</v>
      </c>
      <c r="H11" s="110">
        <v>15</v>
      </c>
      <c r="I11" s="110">
        <v>15</v>
      </c>
      <c r="J11" s="110">
        <v>7</v>
      </c>
      <c r="K11" s="110">
        <v>25</v>
      </c>
      <c r="L11" s="110">
        <v>42</v>
      </c>
      <c r="M11" s="110">
        <v>4</v>
      </c>
      <c r="N11" s="110">
        <v>5</v>
      </c>
      <c r="O11" s="111">
        <v>11</v>
      </c>
      <c r="P11" s="112"/>
      <c r="Q11" s="113"/>
      <c r="R11" s="114">
        <f t="shared" si="0"/>
        <v>179</v>
      </c>
      <c r="S11" s="57">
        <f t="shared" si="1"/>
        <v>48</v>
      </c>
      <c r="T11" s="13"/>
      <c r="U11" s="115"/>
      <c r="V11" s="85"/>
    </row>
    <row r="12" spans="1:22" s="86" customFormat="1" ht="15" customHeight="1">
      <c r="A12" s="116"/>
      <c r="B12" s="33" t="s">
        <v>74</v>
      </c>
      <c r="C12" s="88" t="s">
        <v>25</v>
      </c>
      <c r="D12" s="89" t="s">
        <v>141</v>
      </c>
      <c r="E12" s="90">
        <v>29</v>
      </c>
      <c r="F12" s="91">
        <v>15</v>
      </c>
      <c r="G12" s="91">
        <v>20</v>
      </c>
      <c r="H12" s="91">
        <v>15</v>
      </c>
      <c r="I12" s="91">
        <v>14</v>
      </c>
      <c r="J12" s="91">
        <v>10</v>
      </c>
      <c r="K12" s="91">
        <v>25</v>
      </c>
      <c r="L12" s="91">
        <v>38</v>
      </c>
      <c r="M12" s="91">
        <v>5</v>
      </c>
      <c r="N12" s="91">
        <v>5</v>
      </c>
      <c r="O12" s="92">
        <v>15</v>
      </c>
      <c r="P12" s="93"/>
      <c r="Q12" s="94"/>
      <c r="R12" s="95">
        <f t="shared" si="0"/>
        <v>191</v>
      </c>
      <c r="S12" s="50">
        <f t="shared" si="1"/>
        <v>25</v>
      </c>
      <c r="T12" s="10"/>
      <c r="U12" s="117"/>
      <c r="V12" s="85"/>
    </row>
    <row r="13" spans="1:22" s="86" customFormat="1" ht="15" customHeight="1">
      <c r="A13" s="87" t="s">
        <v>16</v>
      </c>
      <c r="B13" s="34" t="s">
        <v>74</v>
      </c>
      <c r="C13" s="97" t="s">
        <v>28</v>
      </c>
      <c r="D13" s="98" t="s">
        <v>142</v>
      </c>
      <c r="E13" s="99">
        <v>29</v>
      </c>
      <c r="F13" s="100">
        <v>15</v>
      </c>
      <c r="G13" s="100">
        <v>20</v>
      </c>
      <c r="H13" s="100">
        <v>12</v>
      </c>
      <c r="I13" s="100">
        <v>15</v>
      </c>
      <c r="J13" s="100">
        <v>10</v>
      </c>
      <c r="K13" s="100">
        <v>25</v>
      </c>
      <c r="L13" s="100">
        <v>46</v>
      </c>
      <c r="M13" s="100">
        <v>5</v>
      </c>
      <c r="N13" s="100">
        <v>5</v>
      </c>
      <c r="O13" s="101">
        <v>15</v>
      </c>
      <c r="P13" s="102"/>
      <c r="Q13" s="103"/>
      <c r="R13" s="104">
        <f t="shared" si="0"/>
        <v>197</v>
      </c>
      <c r="S13" s="50">
        <f t="shared" si="1"/>
        <v>10</v>
      </c>
      <c r="T13" s="12">
        <f>R12+R13+R14</f>
        <v>570.5</v>
      </c>
      <c r="U13" s="105">
        <f>RANK(T13,$T$3:$T$74)</f>
        <v>8</v>
      </c>
      <c r="V13" s="85"/>
    </row>
    <row r="14" spans="1:22" s="86" customFormat="1" ht="15" customHeight="1" thickBot="1">
      <c r="A14" s="106"/>
      <c r="B14" s="35" t="s">
        <v>74</v>
      </c>
      <c r="C14" s="107" t="s">
        <v>15</v>
      </c>
      <c r="D14" s="108" t="s">
        <v>143</v>
      </c>
      <c r="E14" s="109">
        <v>29</v>
      </c>
      <c r="F14" s="110">
        <v>13</v>
      </c>
      <c r="G14" s="110">
        <v>20</v>
      </c>
      <c r="H14" s="110">
        <v>12</v>
      </c>
      <c r="I14" s="110">
        <v>15</v>
      </c>
      <c r="J14" s="110">
        <v>8.5</v>
      </c>
      <c r="K14" s="110">
        <v>20</v>
      </c>
      <c r="L14" s="110">
        <v>47</v>
      </c>
      <c r="M14" s="110">
        <v>2</v>
      </c>
      <c r="N14" s="110">
        <v>1</v>
      </c>
      <c r="O14" s="111">
        <v>15</v>
      </c>
      <c r="P14" s="112"/>
      <c r="Q14" s="113"/>
      <c r="R14" s="114">
        <f t="shared" si="0"/>
        <v>182.5</v>
      </c>
      <c r="S14" s="53">
        <f t="shared" si="1"/>
        <v>45</v>
      </c>
      <c r="T14" s="13"/>
      <c r="U14" s="115"/>
      <c r="V14" s="85"/>
    </row>
    <row r="15" spans="1:22" s="86" customFormat="1" ht="15" customHeight="1">
      <c r="A15" s="116"/>
      <c r="B15" s="33" t="s">
        <v>73</v>
      </c>
      <c r="C15" s="88" t="s">
        <v>27</v>
      </c>
      <c r="D15" s="89" t="s">
        <v>144</v>
      </c>
      <c r="E15" s="90">
        <v>28</v>
      </c>
      <c r="F15" s="91">
        <v>6</v>
      </c>
      <c r="G15" s="91">
        <v>18</v>
      </c>
      <c r="H15" s="91">
        <v>15</v>
      </c>
      <c r="I15" s="91">
        <v>15</v>
      </c>
      <c r="J15" s="91">
        <v>8.5</v>
      </c>
      <c r="K15" s="91">
        <v>20</v>
      </c>
      <c r="L15" s="91">
        <v>32</v>
      </c>
      <c r="M15" s="91">
        <v>2</v>
      </c>
      <c r="N15" s="91">
        <v>5</v>
      </c>
      <c r="O15" s="92">
        <v>15</v>
      </c>
      <c r="P15" s="93"/>
      <c r="Q15" s="94"/>
      <c r="R15" s="95">
        <f t="shared" si="0"/>
        <v>164.5</v>
      </c>
      <c r="S15" s="54">
        <f t="shared" si="1"/>
        <v>68</v>
      </c>
      <c r="T15" s="10"/>
      <c r="U15" s="117"/>
      <c r="V15" s="85"/>
    </row>
    <row r="16" spans="1:22" s="86" customFormat="1" ht="15" customHeight="1">
      <c r="A16" s="87" t="s">
        <v>20</v>
      </c>
      <c r="B16" s="34" t="s">
        <v>73</v>
      </c>
      <c r="C16" s="97" t="s">
        <v>12</v>
      </c>
      <c r="D16" s="98" t="s">
        <v>145</v>
      </c>
      <c r="E16" s="99">
        <v>29</v>
      </c>
      <c r="F16" s="100">
        <v>12</v>
      </c>
      <c r="G16" s="100">
        <v>18</v>
      </c>
      <c r="H16" s="100">
        <v>15</v>
      </c>
      <c r="I16" s="100">
        <v>15</v>
      </c>
      <c r="J16" s="100">
        <v>10</v>
      </c>
      <c r="K16" s="100">
        <v>20</v>
      </c>
      <c r="L16" s="100">
        <v>30</v>
      </c>
      <c r="M16" s="100">
        <v>5</v>
      </c>
      <c r="N16" s="100">
        <v>5</v>
      </c>
      <c r="O16" s="101">
        <v>15</v>
      </c>
      <c r="P16" s="102"/>
      <c r="Q16" s="103"/>
      <c r="R16" s="104">
        <f t="shared" si="0"/>
        <v>174</v>
      </c>
      <c r="S16" s="50">
        <f t="shared" si="1"/>
        <v>54</v>
      </c>
      <c r="T16" s="12">
        <f>R15+R16+R17</f>
        <v>511</v>
      </c>
      <c r="U16" s="105">
        <f>RANK(T16,$T$3:$T$74)</f>
        <v>20</v>
      </c>
      <c r="V16" s="85"/>
    </row>
    <row r="17" spans="1:22" s="86" customFormat="1" ht="15" customHeight="1" thickBot="1">
      <c r="A17" s="106"/>
      <c r="B17" s="35" t="s">
        <v>73</v>
      </c>
      <c r="C17" s="107" t="s">
        <v>24</v>
      </c>
      <c r="D17" s="108" t="s">
        <v>146</v>
      </c>
      <c r="E17" s="109">
        <v>28</v>
      </c>
      <c r="F17" s="110">
        <v>15</v>
      </c>
      <c r="G17" s="110">
        <v>18</v>
      </c>
      <c r="H17" s="110">
        <v>13.5</v>
      </c>
      <c r="I17" s="110">
        <v>15</v>
      </c>
      <c r="J17" s="110">
        <v>10</v>
      </c>
      <c r="K17" s="110">
        <v>25</v>
      </c>
      <c r="L17" s="110">
        <v>24</v>
      </c>
      <c r="M17" s="110">
        <v>5</v>
      </c>
      <c r="N17" s="110">
        <v>4</v>
      </c>
      <c r="O17" s="111">
        <v>15</v>
      </c>
      <c r="P17" s="112"/>
      <c r="Q17" s="113"/>
      <c r="R17" s="114">
        <f t="shared" si="0"/>
        <v>172.5</v>
      </c>
      <c r="S17" s="53">
        <f t="shared" si="1"/>
        <v>58</v>
      </c>
      <c r="T17" s="13"/>
      <c r="U17" s="115"/>
      <c r="V17" s="85"/>
    </row>
    <row r="18" spans="1:22" s="86" customFormat="1" ht="15" customHeight="1">
      <c r="A18" s="87"/>
      <c r="B18" s="34" t="s">
        <v>17</v>
      </c>
      <c r="C18" s="88" t="s">
        <v>21</v>
      </c>
      <c r="D18" s="119" t="s">
        <v>147</v>
      </c>
      <c r="E18" s="120">
        <v>30</v>
      </c>
      <c r="F18" s="121">
        <v>15</v>
      </c>
      <c r="G18" s="121">
        <v>20</v>
      </c>
      <c r="H18" s="121">
        <v>15</v>
      </c>
      <c r="I18" s="121">
        <v>14</v>
      </c>
      <c r="J18" s="121">
        <v>10</v>
      </c>
      <c r="K18" s="121">
        <v>25</v>
      </c>
      <c r="L18" s="121">
        <v>43</v>
      </c>
      <c r="M18" s="121">
        <v>5</v>
      </c>
      <c r="N18" s="121">
        <v>5</v>
      </c>
      <c r="O18" s="122">
        <v>15</v>
      </c>
      <c r="P18" s="123"/>
      <c r="Q18" s="124"/>
      <c r="R18" s="125">
        <f t="shared" si="0"/>
        <v>197</v>
      </c>
      <c r="S18" s="54">
        <f t="shared" si="1"/>
        <v>10</v>
      </c>
      <c r="T18" s="58"/>
      <c r="U18" s="117"/>
      <c r="V18" s="85"/>
    </row>
    <row r="19" spans="1:22" s="86" customFormat="1" ht="15" customHeight="1">
      <c r="A19" s="87" t="s">
        <v>22</v>
      </c>
      <c r="B19" s="34" t="s">
        <v>17</v>
      </c>
      <c r="C19" s="97" t="s">
        <v>18</v>
      </c>
      <c r="D19" s="98" t="s">
        <v>148</v>
      </c>
      <c r="E19" s="99">
        <v>28</v>
      </c>
      <c r="F19" s="100">
        <v>12</v>
      </c>
      <c r="G19" s="100">
        <v>20</v>
      </c>
      <c r="H19" s="100">
        <v>13.5</v>
      </c>
      <c r="I19" s="100">
        <v>11</v>
      </c>
      <c r="J19" s="100">
        <v>7</v>
      </c>
      <c r="K19" s="100">
        <v>15</v>
      </c>
      <c r="L19" s="100">
        <v>44</v>
      </c>
      <c r="M19" s="100">
        <v>5</v>
      </c>
      <c r="N19" s="100">
        <v>5</v>
      </c>
      <c r="O19" s="101">
        <v>15</v>
      </c>
      <c r="P19" s="102"/>
      <c r="Q19" s="103"/>
      <c r="R19" s="104">
        <f t="shared" si="0"/>
        <v>175.5</v>
      </c>
      <c r="S19" s="50">
        <f t="shared" si="1"/>
        <v>53</v>
      </c>
      <c r="T19" s="12">
        <f>R18+R19+R20</f>
        <v>539.5</v>
      </c>
      <c r="U19" s="105">
        <f>RANK(T19,$T$3:$T$74)</f>
        <v>18</v>
      </c>
      <c r="V19" s="85"/>
    </row>
    <row r="20" spans="1:22" s="86" customFormat="1" ht="15" customHeight="1" thickBot="1">
      <c r="A20" s="87"/>
      <c r="B20" s="34" t="s">
        <v>17</v>
      </c>
      <c r="C20" s="107" t="s">
        <v>30</v>
      </c>
      <c r="D20" s="108" t="s">
        <v>149</v>
      </c>
      <c r="E20" s="109">
        <v>29</v>
      </c>
      <c r="F20" s="110">
        <v>7</v>
      </c>
      <c r="G20" s="110">
        <v>10</v>
      </c>
      <c r="H20" s="110">
        <v>10.5</v>
      </c>
      <c r="I20" s="110">
        <v>12</v>
      </c>
      <c r="J20" s="110">
        <v>8.5</v>
      </c>
      <c r="K20" s="110">
        <v>25</v>
      </c>
      <c r="L20" s="110">
        <v>40</v>
      </c>
      <c r="M20" s="110">
        <v>5</v>
      </c>
      <c r="N20" s="110">
        <v>5</v>
      </c>
      <c r="O20" s="111">
        <v>15</v>
      </c>
      <c r="P20" s="112"/>
      <c r="Q20" s="113"/>
      <c r="R20" s="126">
        <f t="shared" si="0"/>
        <v>167</v>
      </c>
      <c r="S20" s="53">
        <f t="shared" si="1"/>
        <v>65</v>
      </c>
      <c r="T20" s="60"/>
      <c r="U20" s="115"/>
      <c r="V20" s="85"/>
    </row>
    <row r="21" spans="1:22" s="86" customFormat="1" ht="15" customHeight="1">
      <c r="A21" s="116"/>
      <c r="B21" s="33" t="s">
        <v>150</v>
      </c>
      <c r="C21" s="88" t="s">
        <v>32</v>
      </c>
      <c r="D21" s="89" t="s">
        <v>151</v>
      </c>
      <c r="E21" s="90">
        <v>29</v>
      </c>
      <c r="F21" s="91">
        <v>15</v>
      </c>
      <c r="G21" s="91">
        <v>18</v>
      </c>
      <c r="H21" s="91">
        <v>15</v>
      </c>
      <c r="I21" s="91">
        <v>15</v>
      </c>
      <c r="J21" s="91">
        <v>8.5</v>
      </c>
      <c r="K21" s="91">
        <v>20</v>
      </c>
      <c r="L21" s="91">
        <v>44</v>
      </c>
      <c r="M21" s="91">
        <v>3</v>
      </c>
      <c r="N21" s="91">
        <v>5</v>
      </c>
      <c r="O21" s="92">
        <v>15</v>
      </c>
      <c r="P21" s="93"/>
      <c r="Q21" s="94"/>
      <c r="R21" s="95">
        <f t="shared" si="0"/>
        <v>187.5</v>
      </c>
      <c r="S21" s="54">
        <f t="shared" si="1"/>
        <v>37</v>
      </c>
      <c r="T21" s="10"/>
      <c r="U21" s="117"/>
      <c r="V21" s="85"/>
    </row>
    <row r="22" spans="1:22" s="86" customFormat="1" ht="15" customHeight="1">
      <c r="A22" s="87" t="s">
        <v>19</v>
      </c>
      <c r="B22" s="34" t="s">
        <v>150</v>
      </c>
      <c r="C22" s="97" t="s">
        <v>29</v>
      </c>
      <c r="D22" s="98" t="s">
        <v>152</v>
      </c>
      <c r="E22" s="99">
        <v>29</v>
      </c>
      <c r="F22" s="100">
        <v>15</v>
      </c>
      <c r="G22" s="100">
        <v>20</v>
      </c>
      <c r="H22" s="100">
        <v>15</v>
      </c>
      <c r="I22" s="100">
        <v>13</v>
      </c>
      <c r="J22" s="100">
        <v>10</v>
      </c>
      <c r="K22" s="100">
        <v>25</v>
      </c>
      <c r="L22" s="100">
        <v>42</v>
      </c>
      <c r="M22" s="100">
        <v>5</v>
      </c>
      <c r="N22" s="100">
        <v>5</v>
      </c>
      <c r="O22" s="101">
        <v>15</v>
      </c>
      <c r="P22" s="102"/>
      <c r="Q22" s="103"/>
      <c r="R22" s="104">
        <f t="shared" si="0"/>
        <v>194</v>
      </c>
      <c r="S22" s="50">
        <f t="shared" si="1"/>
        <v>17</v>
      </c>
      <c r="T22" s="12">
        <f>R21+R22+R23</f>
        <v>568</v>
      </c>
      <c r="U22" s="105">
        <f>RANK(T22,$T$3:$T$74)</f>
        <v>9</v>
      </c>
      <c r="V22" s="85"/>
    </row>
    <row r="23" spans="1:22" s="86" customFormat="1" ht="15" customHeight="1" thickBot="1">
      <c r="A23" s="106"/>
      <c r="B23" s="35" t="s">
        <v>150</v>
      </c>
      <c r="C23" s="107" t="s">
        <v>34</v>
      </c>
      <c r="D23" s="108" t="s">
        <v>153</v>
      </c>
      <c r="E23" s="109">
        <v>27</v>
      </c>
      <c r="F23" s="110">
        <v>12</v>
      </c>
      <c r="G23" s="110">
        <v>20</v>
      </c>
      <c r="H23" s="110">
        <v>15</v>
      </c>
      <c r="I23" s="110">
        <v>13</v>
      </c>
      <c r="J23" s="110">
        <v>8.5</v>
      </c>
      <c r="K23" s="110">
        <v>20</v>
      </c>
      <c r="L23" s="110">
        <v>46</v>
      </c>
      <c r="M23" s="110">
        <v>5</v>
      </c>
      <c r="N23" s="110">
        <v>5</v>
      </c>
      <c r="O23" s="111">
        <v>15</v>
      </c>
      <c r="P23" s="112"/>
      <c r="Q23" s="113"/>
      <c r="R23" s="114">
        <f t="shared" si="0"/>
        <v>186.5</v>
      </c>
      <c r="S23" s="53">
        <f t="shared" si="1"/>
        <v>38</v>
      </c>
      <c r="T23" s="13"/>
      <c r="U23" s="115"/>
      <c r="V23" s="85"/>
    </row>
    <row r="24" spans="1:22" s="86" customFormat="1" ht="15" customHeight="1">
      <c r="A24" s="116"/>
      <c r="B24" s="33" t="s">
        <v>63</v>
      </c>
      <c r="C24" s="88" t="s">
        <v>33</v>
      </c>
      <c r="D24" s="89" t="s">
        <v>154</v>
      </c>
      <c r="E24" s="90">
        <v>29</v>
      </c>
      <c r="F24" s="91">
        <v>15</v>
      </c>
      <c r="G24" s="91">
        <v>20</v>
      </c>
      <c r="H24" s="91">
        <v>13.5</v>
      </c>
      <c r="I24" s="91">
        <v>15</v>
      </c>
      <c r="J24" s="91">
        <v>8.5</v>
      </c>
      <c r="K24" s="91">
        <v>25</v>
      </c>
      <c r="L24" s="91">
        <v>38</v>
      </c>
      <c r="M24" s="91">
        <v>5</v>
      </c>
      <c r="N24" s="127">
        <v>5</v>
      </c>
      <c r="O24" s="92">
        <v>15</v>
      </c>
      <c r="P24" s="93"/>
      <c r="Q24" s="94"/>
      <c r="R24" s="95">
        <f t="shared" si="0"/>
        <v>189</v>
      </c>
      <c r="S24" s="54">
        <f t="shared" si="1"/>
        <v>30</v>
      </c>
      <c r="T24" s="10"/>
      <c r="U24" s="117"/>
      <c r="V24" s="85"/>
    </row>
    <row r="25" spans="1:22" s="86" customFormat="1" ht="15" customHeight="1">
      <c r="A25" s="87" t="s">
        <v>23</v>
      </c>
      <c r="B25" s="34" t="s">
        <v>63</v>
      </c>
      <c r="C25" s="97" t="s">
        <v>66</v>
      </c>
      <c r="D25" s="98" t="s">
        <v>155</v>
      </c>
      <c r="E25" s="99">
        <v>30</v>
      </c>
      <c r="F25" s="100">
        <v>15</v>
      </c>
      <c r="G25" s="100">
        <v>18</v>
      </c>
      <c r="H25" s="100">
        <v>13.5</v>
      </c>
      <c r="I25" s="100">
        <v>15</v>
      </c>
      <c r="J25" s="100">
        <v>10</v>
      </c>
      <c r="K25" s="100">
        <v>15</v>
      </c>
      <c r="L25" s="100">
        <v>36</v>
      </c>
      <c r="M25" s="100">
        <v>5</v>
      </c>
      <c r="N25" s="100">
        <v>5</v>
      </c>
      <c r="O25" s="101">
        <v>15</v>
      </c>
      <c r="P25" s="102"/>
      <c r="Q25" s="103"/>
      <c r="R25" s="104">
        <f t="shared" si="0"/>
        <v>177.5</v>
      </c>
      <c r="S25" s="50">
        <f t="shared" si="1"/>
        <v>52</v>
      </c>
      <c r="T25" s="12">
        <f>R24+R25+R26</f>
        <v>558.5</v>
      </c>
      <c r="U25" s="105">
        <f>RANK(T25,$T$3:$T$74)</f>
        <v>13</v>
      </c>
      <c r="V25" s="85"/>
    </row>
    <row r="26" spans="1:22" s="86" customFormat="1" ht="15" customHeight="1" thickBot="1">
      <c r="A26" s="106"/>
      <c r="B26" s="35" t="s">
        <v>63</v>
      </c>
      <c r="C26" s="107" t="s">
        <v>67</v>
      </c>
      <c r="D26" s="108" t="s">
        <v>156</v>
      </c>
      <c r="E26" s="109">
        <v>29</v>
      </c>
      <c r="F26" s="110">
        <v>15</v>
      </c>
      <c r="G26" s="110">
        <v>18</v>
      </c>
      <c r="H26" s="110">
        <v>15</v>
      </c>
      <c r="I26" s="110">
        <v>14</v>
      </c>
      <c r="J26" s="110">
        <v>10</v>
      </c>
      <c r="K26" s="110">
        <v>25</v>
      </c>
      <c r="L26" s="110">
        <v>41</v>
      </c>
      <c r="M26" s="110">
        <v>5</v>
      </c>
      <c r="N26" s="110">
        <v>5</v>
      </c>
      <c r="O26" s="111">
        <v>15</v>
      </c>
      <c r="P26" s="112"/>
      <c r="Q26" s="113"/>
      <c r="R26" s="114">
        <f t="shared" si="0"/>
        <v>192</v>
      </c>
      <c r="S26" s="53">
        <f t="shared" si="1"/>
        <v>24</v>
      </c>
      <c r="T26" s="13"/>
      <c r="U26" s="115"/>
      <c r="V26" s="85"/>
    </row>
    <row r="27" spans="1:21" s="85" customFormat="1" ht="15" customHeight="1">
      <c r="A27" s="116"/>
      <c r="B27" s="33" t="s">
        <v>62</v>
      </c>
      <c r="C27" s="88" t="s">
        <v>68</v>
      </c>
      <c r="D27" s="89" t="s">
        <v>157</v>
      </c>
      <c r="E27" s="90">
        <v>28</v>
      </c>
      <c r="F27" s="128">
        <v>15</v>
      </c>
      <c r="G27" s="128">
        <v>20</v>
      </c>
      <c r="H27" s="128">
        <v>13.5</v>
      </c>
      <c r="I27" s="128">
        <v>14</v>
      </c>
      <c r="J27" s="128">
        <v>8.5</v>
      </c>
      <c r="K27" s="128">
        <v>20</v>
      </c>
      <c r="L27" s="128">
        <v>45</v>
      </c>
      <c r="M27" s="128">
        <v>5</v>
      </c>
      <c r="N27" s="128">
        <v>5</v>
      </c>
      <c r="O27" s="129">
        <v>15</v>
      </c>
      <c r="P27" s="130"/>
      <c r="Q27" s="131"/>
      <c r="R27" s="132">
        <f t="shared" si="0"/>
        <v>189</v>
      </c>
      <c r="S27" s="133">
        <f t="shared" si="1"/>
        <v>30</v>
      </c>
      <c r="T27" s="10"/>
      <c r="U27" s="117"/>
    </row>
    <row r="28" spans="1:21" s="85" customFormat="1" ht="15" customHeight="1">
      <c r="A28" s="87" t="s">
        <v>14</v>
      </c>
      <c r="B28" s="34" t="s">
        <v>62</v>
      </c>
      <c r="C28" s="97" t="s">
        <v>80</v>
      </c>
      <c r="D28" s="98" t="s">
        <v>158</v>
      </c>
      <c r="E28" s="99">
        <v>29</v>
      </c>
      <c r="F28" s="100">
        <v>15</v>
      </c>
      <c r="G28" s="100">
        <v>20</v>
      </c>
      <c r="H28" s="100">
        <v>15</v>
      </c>
      <c r="I28" s="100">
        <v>13</v>
      </c>
      <c r="J28" s="100">
        <v>8.5</v>
      </c>
      <c r="K28" s="100">
        <v>25</v>
      </c>
      <c r="L28" s="100">
        <v>35</v>
      </c>
      <c r="M28" s="100">
        <v>5</v>
      </c>
      <c r="N28" s="100">
        <v>5</v>
      </c>
      <c r="O28" s="101">
        <v>15</v>
      </c>
      <c r="P28" s="102"/>
      <c r="Q28" s="103"/>
      <c r="R28" s="104">
        <f t="shared" si="0"/>
        <v>185.5</v>
      </c>
      <c r="S28" s="50">
        <f t="shared" si="1"/>
        <v>41</v>
      </c>
      <c r="T28" s="12">
        <f>R27+R28+R29</f>
        <v>560.5</v>
      </c>
      <c r="U28" s="105">
        <f>RANK(T28,$T$3:$T$74)</f>
        <v>12</v>
      </c>
    </row>
    <row r="29" spans="1:21" s="85" customFormat="1" ht="15" customHeight="1" thickBot="1">
      <c r="A29" s="106"/>
      <c r="B29" s="35" t="s">
        <v>62</v>
      </c>
      <c r="C29" s="107" t="s">
        <v>81</v>
      </c>
      <c r="D29" s="108" t="s">
        <v>159</v>
      </c>
      <c r="E29" s="109">
        <v>29</v>
      </c>
      <c r="F29" s="110">
        <v>13</v>
      </c>
      <c r="G29" s="110">
        <v>20</v>
      </c>
      <c r="H29" s="110">
        <v>15</v>
      </c>
      <c r="I29" s="110">
        <v>13</v>
      </c>
      <c r="J29" s="110">
        <v>10</v>
      </c>
      <c r="K29" s="110">
        <v>25</v>
      </c>
      <c r="L29" s="110">
        <v>36</v>
      </c>
      <c r="M29" s="110">
        <v>5</v>
      </c>
      <c r="N29" s="110">
        <v>5</v>
      </c>
      <c r="O29" s="111">
        <v>15</v>
      </c>
      <c r="P29" s="112"/>
      <c r="Q29" s="113"/>
      <c r="R29" s="114">
        <f t="shared" si="0"/>
        <v>186</v>
      </c>
      <c r="S29" s="53">
        <f t="shared" si="1"/>
        <v>39</v>
      </c>
      <c r="T29" s="13"/>
      <c r="U29" s="115"/>
    </row>
    <row r="30" spans="1:22" s="86" customFormat="1" ht="15" customHeight="1">
      <c r="A30" s="116"/>
      <c r="B30" s="33" t="s">
        <v>58</v>
      </c>
      <c r="C30" s="88" t="s">
        <v>82</v>
      </c>
      <c r="D30" s="89" t="s">
        <v>160</v>
      </c>
      <c r="E30" s="90">
        <v>30</v>
      </c>
      <c r="F30" s="91">
        <v>15</v>
      </c>
      <c r="G30" s="91">
        <v>18</v>
      </c>
      <c r="H30" s="91">
        <v>15</v>
      </c>
      <c r="I30" s="91">
        <v>11</v>
      </c>
      <c r="J30" s="91">
        <v>8.5</v>
      </c>
      <c r="K30" s="91">
        <v>25</v>
      </c>
      <c r="L30" s="91">
        <v>42</v>
      </c>
      <c r="M30" s="91">
        <v>4</v>
      </c>
      <c r="N30" s="91">
        <v>5</v>
      </c>
      <c r="O30" s="92">
        <v>15</v>
      </c>
      <c r="P30" s="93"/>
      <c r="Q30" s="94"/>
      <c r="R30" s="95">
        <f t="shared" si="0"/>
        <v>188.5</v>
      </c>
      <c r="S30" s="54">
        <f t="shared" si="1"/>
        <v>35</v>
      </c>
      <c r="T30" s="10"/>
      <c r="U30" s="117"/>
      <c r="V30" s="85"/>
    </row>
    <row r="31" spans="1:22" s="86" customFormat="1" ht="15" customHeight="1">
      <c r="A31" s="87" t="s">
        <v>25</v>
      </c>
      <c r="B31" s="34" t="s">
        <v>58</v>
      </c>
      <c r="C31" s="97" t="s">
        <v>83</v>
      </c>
      <c r="D31" s="98" t="s">
        <v>161</v>
      </c>
      <c r="E31" s="99">
        <v>30</v>
      </c>
      <c r="F31" s="100">
        <v>13</v>
      </c>
      <c r="G31" s="100">
        <v>20</v>
      </c>
      <c r="H31" s="100">
        <v>15</v>
      </c>
      <c r="I31" s="100">
        <v>13</v>
      </c>
      <c r="J31" s="100">
        <v>10</v>
      </c>
      <c r="K31" s="100">
        <v>25</v>
      </c>
      <c r="L31" s="100">
        <v>35</v>
      </c>
      <c r="M31" s="100">
        <v>3</v>
      </c>
      <c r="N31" s="100">
        <v>5</v>
      </c>
      <c r="O31" s="101">
        <v>15</v>
      </c>
      <c r="P31" s="102"/>
      <c r="Q31" s="103"/>
      <c r="R31" s="104">
        <f t="shared" si="0"/>
        <v>184</v>
      </c>
      <c r="S31" s="50">
        <f t="shared" si="1"/>
        <v>44</v>
      </c>
      <c r="T31" s="12">
        <f>R30+R31+R32</f>
        <v>557</v>
      </c>
      <c r="U31" s="105">
        <f>RANK(T31,$T$3:$T$74)</f>
        <v>14</v>
      </c>
      <c r="V31" s="85"/>
    </row>
    <row r="32" spans="1:22" s="86" customFormat="1" ht="15" customHeight="1" thickBot="1">
      <c r="A32" s="106"/>
      <c r="B32" s="35" t="s">
        <v>58</v>
      </c>
      <c r="C32" s="107" t="s">
        <v>84</v>
      </c>
      <c r="D32" s="108" t="s">
        <v>162</v>
      </c>
      <c r="E32" s="109">
        <v>29</v>
      </c>
      <c r="F32" s="110">
        <v>15</v>
      </c>
      <c r="G32" s="110">
        <v>20</v>
      </c>
      <c r="H32" s="110">
        <v>13.5</v>
      </c>
      <c r="I32" s="110">
        <v>14</v>
      </c>
      <c r="J32" s="110">
        <v>10</v>
      </c>
      <c r="K32" s="110">
        <v>25</v>
      </c>
      <c r="L32" s="110">
        <v>34</v>
      </c>
      <c r="M32" s="110">
        <v>4</v>
      </c>
      <c r="N32" s="110">
        <v>5</v>
      </c>
      <c r="O32" s="111">
        <v>15</v>
      </c>
      <c r="P32" s="112"/>
      <c r="Q32" s="113"/>
      <c r="R32" s="114">
        <f t="shared" si="0"/>
        <v>184.5</v>
      </c>
      <c r="S32" s="53">
        <f t="shared" si="1"/>
        <v>43</v>
      </c>
      <c r="T32" s="13"/>
      <c r="U32" s="115"/>
      <c r="V32" s="85"/>
    </row>
    <row r="33" spans="1:22" s="86" customFormat="1" ht="15" customHeight="1">
      <c r="A33" s="134"/>
      <c r="B33" s="135" t="s">
        <v>26</v>
      </c>
      <c r="C33" s="136" t="s">
        <v>85</v>
      </c>
      <c r="D33" s="137" t="s">
        <v>163</v>
      </c>
      <c r="E33" s="138">
        <v>30</v>
      </c>
      <c r="F33" s="139">
        <v>15</v>
      </c>
      <c r="G33" s="139">
        <v>20</v>
      </c>
      <c r="H33" s="139">
        <v>15</v>
      </c>
      <c r="I33" s="139">
        <v>15</v>
      </c>
      <c r="J33" s="139">
        <v>10</v>
      </c>
      <c r="K33" s="139">
        <v>25</v>
      </c>
      <c r="L33" s="139">
        <v>41</v>
      </c>
      <c r="M33" s="139">
        <v>5</v>
      </c>
      <c r="N33" s="139">
        <v>5</v>
      </c>
      <c r="O33" s="140">
        <v>15</v>
      </c>
      <c r="P33" s="141"/>
      <c r="Q33" s="142"/>
      <c r="R33" s="143">
        <f t="shared" si="0"/>
        <v>196</v>
      </c>
      <c r="S33" s="144">
        <f t="shared" si="1"/>
        <v>13</v>
      </c>
      <c r="T33" s="145"/>
      <c r="U33" s="146"/>
      <c r="V33" s="85"/>
    </row>
    <row r="34" spans="1:22" s="86" customFormat="1" ht="15" customHeight="1">
      <c r="A34" s="147" t="s">
        <v>28</v>
      </c>
      <c r="B34" s="148" t="s">
        <v>26</v>
      </c>
      <c r="C34" s="149" t="s">
        <v>86</v>
      </c>
      <c r="D34" s="150" t="s">
        <v>164</v>
      </c>
      <c r="E34" s="151">
        <v>30</v>
      </c>
      <c r="F34" s="152">
        <v>15</v>
      </c>
      <c r="G34" s="152">
        <v>20</v>
      </c>
      <c r="H34" s="152">
        <v>15</v>
      </c>
      <c r="I34" s="152">
        <v>15</v>
      </c>
      <c r="J34" s="152">
        <v>10</v>
      </c>
      <c r="K34" s="152">
        <v>25</v>
      </c>
      <c r="L34" s="152">
        <v>45</v>
      </c>
      <c r="M34" s="152">
        <v>5</v>
      </c>
      <c r="N34" s="152">
        <v>5</v>
      </c>
      <c r="O34" s="153">
        <v>15</v>
      </c>
      <c r="P34" s="154"/>
      <c r="Q34" s="155"/>
      <c r="R34" s="156">
        <f t="shared" si="0"/>
        <v>200</v>
      </c>
      <c r="S34" s="157">
        <f t="shared" si="1"/>
        <v>4</v>
      </c>
      <c r="T34" s="158">
        <f>R33+R34+R35</f>
        <v>588.5</v>
      </c>
      <c r="U34" s="159">
        <f>RANK(T34,$T$3:$T$74)</f>
        <v>3</v>
      </c>
      <c r="V34" s="85"/>
    </row>
    <row r="35" spans="1:22" s="86" customFormat="1" ht="15" customHeight="1" thickBot="1">
      <c r="A35" s="160"/>
      <c r="B35" s="161" t="s">
        <v>26</v>
      </c>
      <c r="C35" s="162" t="s">
        <v>87</v>
      </c>
      <c r="D35" s="163" t="s">
        <v>165</v>
      </c>
      <c r="E35" s="164">
        <v>30</v>
      </c>
      <c r="F35" s="165">
        <v>15</v>
      </c>
      <c r="G35" s="165">
        <v>20</v>
      </c>
      <c r="H35" s="165">
        <v>13.5</v>
      </c>
      <c r="I35" s="165">
        <v>15</v>
      </c>
      <c r="J35" s="165">
        <v>10</v>
      </c>
      <c r="K35" s="165">
        <v>20</v>
      </c>
      <c r="L35" s="165">
        <v>44</v>
      </c>
      <c r="M35" s="165">
        <v>5</v>
      </c>
      <c r="N35" s="165">
        <v>5</v>
      </c>
      <c r="O35" s="166">
        <v>15</v>
      </c>
      <c r="P35" s="167"/>
      <c r="Q35" s="168"/>
      <c r="R35" s="169">
        <f t="shared" si="0"/>
        <v>192.5</v>
      </c>
      <c r="S35" s="170">
        <f aca="true" t="shared" si="2" ref="S35:S66">RANK(R35,$R$3:$R$74)</f>
        <v>21</v>
      </c>
      <c r="T35" s="171"/>
      <c r="U35" s="172"/>
      <c r="V35" s="85"/>
    </row>
    <row r="36" spans="1:22" s="86" customFormat="1" ht="15" customHeight="1">
      <c r="A36" s="116"/>
      <c r="B36" s="33" t="s">
        <v>31</v>
      </c>
      <c r="C36" s="88" t="s">
        <v>88</v>
      </c>
      <c r="D36" s="119" t="s">
        <v>166</v>
      </c>
      <c r="E36" s="173">
        <v>30</v>
      </c>
      <c r="F36" s="121">
        <v>15</v>
      </c>
      <c r="G36" s="121">
        <v>20</v>
      </c>
      <c r="H36" s="121">
        <v>15</v>
      </c>
      <c r="I36" s="121">
        <v>14</v>
      </c>
      <c r="J36" s="121">
        <v>10</v>
      </c>
      <c r="K36" s="121">
        <v>20</v>
      </c>
      <c r="L36" s="121">
        <v>41</v>
      </c>
      <c r="M36" s="121">
        <v>5</v>
      </c>
      <c r="N36" s="121">
        <v>5</v>
      </c>
      <c r="O36" s="174">
        <v>15</v>
      </c>
      <c r="P36" s="175"/>
      <c r="Q36" s="94"/>
      <c r="R36" s="95">
        <f t="shared" si="0"/>
        <v>190</v>
      </c>
      <c r="S36" s="54">
        <f t="shared" si="2"/>
        <v>29</v>
      </c>
      <c r="T36" s="10"/>
      <c r="U36" s="176"/>
      <c r="V36" s="85"/>
    </row>
    <row r="37" spans="1:22" s="86" customFormat="1" ht="15" customHeight="1">
      <c r="A37" s="87" t="s">
        <v>15</v>
      </c>
      <c r="B37" s="34" t="s">
        <v>31</v>
      </c>
      <c r="C37" s="97" t="s">
        <v>89</v>
      </c>
      <c r="D37" s="98" t="s">
        <v>167</v>
      </c>
      <c r="E37" s="177">
        <v>30</v>
      </c>
      <c r="F37" s="100">
        <v>15</v>
      </c>
      <c r="G37" s="100">
        <v>20</v>
      </c>
      <c r="H37" s="100">
        <v>15</v>
      </c>
      <c r="I37" s="100">
        <v>14</v>
      </c>
      <c r="J37" s="100">
        <v>10</v>
      </c>
      <c r="K37" s="100">
        <v>25</v>
      </c>
      <c r="L37" s="100">
        <v>46</v>
      </c>
      <c r="M37" s="100">
        <v>5</v>
      </c>
      <c r="N37" s="100">
        <v>5</v>
      </c>
      <c r="O37" s="178">
        <v>15</v>
      </c>
      <c r="P37" s="179"/>
      <c r="Q37" s="103"/>
      <c r="R37" s="104">
        <f t="shared" si="0"/>
        <v>200</v>
      </c>
      <c r="S37" s="50">
        <f t="shared" si="2"/>
        <v>4</v>
      </c>
      <c r="T37" s="12">
        <f>R36+R37+R38</f>
        <v>564</v>
      </c>
      <c r="U37" s="105">
        <f>RANK(T37,$T$3:$T$74)</f>
        <v>11</v>
      </c>
      <c r="V37" s="85"/>
    </row>
    <row r="38" spans="1:22" s="86" customFormat="1" ht="15" customHeight="1" thickBot="1">
      <c r="A38" s="106"/>
      <c r="B38" s="35" t="s">
        <v>31</v>
      </c>
      <c r="C38" s="107" t="s">
        <v>90</v>
      </c>
      <c r="D38" s="108" t="s">
        <v>168</v>
      </c>
      <c r="E38" s="180">
        <v>30</v>
      </c>
      <c r="F38" s="110">
        <v>5</v>
      </c>
      <c r="G38" s="110">
        <v>20</v>
      </c>
      <c r="H38" s="110">
        <v>12</v>
      </c>
      <c r="I38" s="110">
        <v>14</v>
      </c>
      <c r="J38" s="110">
        <v>10</v>
      </c>
      <c r="K38" s="110">
        <v>20</v>
      </c>
      <c r="L38" s="110">
        <v>44</v>
      </c>
      <c r="M38" s="110">
        <v>5</v>
      </c>
      <c r="N38" s="110">
        <v>4</v>
      </c>
      <c r="O38" s="181">
        <v>10</v>
      </c>
      <c r="P38" s="182"/>
      <c r="Q38" s="113"/>
      <c r="R38" s="114">
        <f t="shared" si="0"/>
        <v>174</v>
      </c>
      <c r="S38" s="53">
        <f t="shared" si="2"/>
        <v>54</v>
      </c>
      <c r="T38" s="13"/>
      <c r="U38" s="183"/>
      <c r="V38" s="85"/>
    </row>
    <row r="39" spans="1:22" s="86" customFormat="1" ht="15" customHeight="1">
      <c r="A39" s="116"/>
      <c r="B39" s="33" t="s">
        <v>71</v>
      </c>
      <c r="C39" s="88" t="s">
        <v>91</v>
      </c>
      <c r="D39" s="89" t="s">
        <v>169</v>
      </c>
      <c r="E39" s="90">
        <v>28</v>
      </c>
      <c r="F39" s="91">
        <v>9</v>
      </c>
      <c r="G39" s="91">
        <v>20</v>
      </c>
      <c r="H39" s="91">
        <v>15</v>
      </c>
      <c r="I39" s="91">
        <v>14</v>
      </c>
      <c r="J39" s="91">
        <v>10</v>
      </c>
      <c r="K39" s="91">
        <v>20</v>
      </c>
      <c r="L39" s="91">
        <v>47</v>
      </c>
      <c r="M39" s="91">
        <v>5</v>
      </c>
      <c r="N39" s="91">
        <v>5</v>
      </c>
      <c r="O39" s="92">
        <v>6</v>
      </c>
      <c r="P39" s="93"/>
      <c r="Q39" s="94"/>
      <c r="R39" s="95">
        <f t="shared" si="0"/>
        <v>179</v>
      </c>
      <c r="S39" s="54">
        <f t="shared" si="2"/>
        <v>48</v>
      </c>
      <c r="T39" s="10"/>
      <c r="U39" s="117"/>
      <c r="V39" s="85"/>
    </row>
    <row r="40" spans="1:22" s="86" customFormat="1" ht="15" customHeight="1">
      <c r="A40" s="87" t="s">
        <v>27</v>
      </c>
      <c r="B40" s="34" t="s">
        <v>71</v>
      </c>
      <c r="C40" s="97" t="s">
        <v>92</v>
      </c>
      <c r="D40" s="98" t="s">
        <v>170</v>
      </c>
      <c r="E40" s="99">
        <v>28</v>
      </c>
      <c r="F40" s="100">
        <v>3</v>
      </c>
      <c r="G40" s="100">
        <v>18</v>
      </c>
      <c r="H40" s="100">
        <v>15</v>
      </c>
      <c r="I40" s="100">
        <v>14</v>
      </c>
      <c r="J40" s="100">
        <v>10</v>
      </c>
      <c r="K40" s="100">
        <v>20</v>
      </c>
      <c r="L40" s="100">
        <v>39</v>
      </c>
      <c r="M40" s="100">
        <v>5</v>
      </c>
      <c r="N40" s="100">
        <v>5</v>
      </c>
      <c r="O40" s="101">
        <v>15</v>
      </c>
      <c r="P40" s="102"/>
      <c r="Q40" s="103"/>
      <c r="R40" s="104">
        <f t="shared" si="0"/>
        <v>172</v>
      </c>
      <c r="S40" s="50">
        <f t="shared" si="2"/>
        <v>59</v>
      </c>
      <c r="T40" s="12">
        <f>R39+R40+R41</f>
        <v>502.5</v>
      </c>
      <c r="U40" s="105">
        <f>RANK(T40,$T$3:$T$74)</f>
        <v>22</v>
      </c>
      <c r="V40" s="85"/>
    </row>
    <row r="41" spans="1:22" s="86" customFormat="1" ht="15" customHeight="1" thickBot="1">
      <c r="A41" s="106"/>
      <c r="B41" s="35" t="s">
        <v>71</v>
      </c>
      <c r="C41" s="107" t="s">
        <v>93</v>
      </c>
      <c r="D41" s="108" t="s">
        <v>171</v>
      </c>
      <c r="E41" s="109">
        <v>24</v>
      </c>
      <c r="F41" s="110">
        <v>6</v>
      </c>
      <c r="G41" s="110">
        <v>14</v>
      </c>
      <c r="H41" s="110">
        <v>9</v>
      </c>
      <c r="I41" s="110">
        <v>12</v>
      </c>
      <c r="J41" s="110">
        <v>8.5</v>
      </c>
      <c r="K41" s="110">
        <v>20</v>
      </c>
      <c r="L41" s="110">
        <v>41</v>
      </c>
      <c r="M41" s="110">
        <v>5</v>
      </c>
      <c r="N41" s="110">
        <v>5</v>
      </c>
      <c r="O41" s="111">
        <v>7</v>
      </c>
      <c r="P41" s="112"/>
      <c r="Q41" s="113"/>
      <c r="R41" s="114">
        <f t="shared" si="0"/>
        <v>151.5</v>
      </c>
      <c r="S41" s="53">
        <f t="shared" si="2"/>
        <v>70</v>
      </c>
      <c r="T41" s="13"/>
      <c r="U41" s="115"/>
      <c r="V41" s="85"/>
    </row>
    <row r="42" spans="1:22" s="86" customFormat="1" ht="15" customHeight="1">
      <c r="A42" s="87"/>
      <c r="B42" s="34" t="s">
        <v>172</v>
      </c>
      <c r="C42" s="88" t="s">
        <v>94</v>
      </c>
      <c r="D42" s="119" t="s">
        <v>173</v>
      </c>
      <c r="E42" s="120">
        <v>27</v>
      </c>
      <c r="F42" s="121">
        <v>15</v>
      </c>
      <c r="G42" s="121">
        <v>20</v>
      </c>
      <c r="H42" s="121">
        <v>15</v>
      </c>
      <c r="I42" s="121">
        <v>14</v>
      </c>
      <c r="J42" s="121">
        <v>4.5</v>
      </c>
      <c r="K42" s="121">
        <v>20</v>
      </c>
      <c r="L42" s="121">
        <v>45</v>
      </c>
      <c r="M42" s="121">
        <v>5</v>
      </c>
      <c r="N42" s="121">
        <v>5</v>
      </c>
      <c r="O42" s="122">
        <v>15</v>
      </c>
      <c r="P42" s="123"/>
      <c r="Q42" s="124"/>
      <c r="R42" s="125">
        <f t="shared" si="0"/>
        <v>185.5</v>
      </c>
      <c r="S42" s="54">
        <f t="shared" si="2"/>
        <v>41</v>
      </c>
      <c r="T42" s="58"/>
      <c r="U42" s="117"/>
      <c r="V42" s="85"/>
    </row>
    <row r="43" spans="1:21" s="85" customFormat="1" ht="15" customHeight="1">
      <c r="A43" s="87" t="s">
        <v>12</v>
      </c>
      <c r="B43" s="34" t="s">
        <v>172</v>
      </c>
      <c r="C43" s="97" t="s">
        <v>95</v>
      </c>
      <c r="D43" s="98" t="s">
        <v>174</v>
      </c>
      <c r="E43" s="99">
        <v>28</v>
      </c>
      <c r="F43" s="184">
        <v>15</v>
      </c>
      <c r="G43" s="184">
        <v>18</v>
      </c>
      <c r="H43" s="184">
        <v>15</v>
      </c>
      <c r="I43" s="184">
        <v>15</v>
      </c>
      <c r="J43" s="184">
        <v>10</v>
      </c>
      <c r="K43" s="184">
        <v>20</v>
      </c>
      <c r="L43" s="184">
        <v>43</v>
      </c>
      <c r="M43" s="184">
        <v>5</v>
      </c>
      <c r="N43" s="184">
        <v>5</v>
      </c>
      <c r="O43" s="185">
        <v>15</v>
      </c>
      <c r="P43" s="186"/>
      <c r="Q43" s="187"/>
      <c r="R43" s="188">
        <f t="shared" si="0"/>
        <v>189</v>
      </c>
      <c r="S43" s="189">
        <f t="shared" si="2"/>
        <v>30</v>
      </c>
      <c r="T43" s="12">
        <f>R42+R43+R44</f>
        <v>567</v>
      </c>
      <c r="U43" s="105">
        <f>RANK(T43,$T$3:$T$74)</f>
        <v>10</v>
      </c>
    </row>
    <row r="44" spans="1:21" s="85" customFormat="1" ht="15" customHeight="1" thickBot="1">
      <c r="A44" s="106"/>
      <c r="B44" s="35" t="s">
        <v>172</v>
      </c>
      <c r="C44" s="107" t="s">
        <v>96</v>
      </c>
      <c r="D44" s="108" t="s">
        <v>175</v>
      </c>
      <c r="E44" s="109">
        <v>29</v>
      </c>
      <c r="F44" s="190">
        <v>12</v>
      </c>
      <c r="G44" s="190">
        <v>18</v>
      </c>
      <c r="H44" s="190">
        <v>15</v>
      </c>
      <c r="I44" s="190">
        <v>14</v>
      </c>
      <c r="J44" s="190">
        <v>8.5</v>
      </c>
      <c r="K44" s="190">
        <v>25</v>
      </c>
      <c r="L44" s="190">
        <v>46</v>
      </c>
      <c r="M44" s="190">
        <v>5</v>
      </c>
      <c r="N44" s="190">
        <v>5</v>
      </c>
      <c r="O44" s="191">
        <v>15</v>
      </c>
      <c r="P44" s="192"/>
      <c r="Q44" s="193"/>
      <c r="R44" s="194">
        <f t="shared" si="0"/>
        <v>192.5</v>
      </c>
      <c r="S44" s="195">
        <f t="shared" si="2"/>
        <v>21</v>
      </c>
      <c r="T44" s="60"/>
      <c r="U44" s="115"/>
    </row>
    <row r="45" spans="1:21" s="85" customFormat="1" ht="15" customHeight="1">
      <c r="A45" s="116"/>
      <c r="B45" s="33" t="s">
        <v>51</v>
      </c>
      <c r="C45" s="88" t="s">
        <v>97</v>
      </c>
      <c r="D45" s="89" t="s">
        <v>176</v>
      </c>
      <c r="E45" s="90">
        <v>30</v>
      </c>
      <c r="F45" s="128">
        <v>15</v>
      </c>
      <c r="G45" s="128">
        <v>20</v>
      </c>
      <c r="H45" s="128">
        <v>15</v>
      </c>
      <c r="I45" s="128">
        <v>14</v>
      </c>
      <c r="J45" s="128">
        <v>10</v>
      </c>
      <c r="K45" s="128">
        <v>25</v>
      </c>
      <c r="L45" s="128">
        <v>44</v>
      </c>
      <c r="M45" s="128">
        <v>5</v>
      </c>
      <c r="N45" s="128">
        <v>5</v>
      </c>
      <c r="O45" s="129">
        <v>15</v>
      </c>
      <c r="P45" s="130"/>
      <c r="Q45" s="131"/>
      <c r="R45" s="132">
        <f t="shared" si="0"/>
        <v>198</v>
      </c>
      <c r="S45" s="133">
        <f t="shared" si="2"/>
        <v>9</v>
      </c>
      <c r="T45" s="10"/>
      <c r="U45" s="117"/>
    </row>
    <row r="46" spans="1:22" s="86" customFormat="1" ht="15" customHeight="1">
      <c r="A46" s="87" t="s">
        <v>24</v>
      </c>
      <c r="B46" s="34" t="s">
        <v>51</v>
      </c>
      <c r="C46" s="97" t="s">
        <v>98</v>
      </c>
      <c r="D46" s="98" t="s">
        <v>177</v>
      </c>
      <c r="E46" s="99">
        <v>30</v>
      </c>
      <c r="F46" s="100">
        <v>15</v>
      </c>
      <c r="G46" s="100">
        <v>20</v>
      </c>
      <c r="H46" s="100">
        <v>15</v>
      </c>
      <c r="I46" s="100">
        <v>13</v>
      </c>
      <c r="J46" s="100">
        <v>10</v>
      </c>
      <c r="K46" s="100">
        <v>15</v>
      </c>
      <c r="L46" s="100">
        <v>46</v>
      </c>
      <c r="M46" s="100">
        <v>4</v>
      </c>
      <c r="N46" s="100">
        <v>5</v>
      </c>
      <c r="O46" s="101">
        <v>15</v>
      </c>
      <c r="P46" s="102"/>
      <c r="Q46" s="103"/>
      <c r="R46" s="104">
        <f t="shared" si="0"/>
        <v>188</v>
      </c>
      <c r="S46" s="50">
        <f t="shared" si="2"/>
        <v>36</v>
      </c>
      <c r="T46" s="12">
        <f>R45+R46+R47</f>
        <v>542</v>
      </c>
      <c r="U46" s="105">
        <f>RANK(T46,$T$3:$T$74)</f>
        <v>17</v>
      </c>
      <c r="V46" s="85"/>
    </row>
    <row r="47" spans="1:22" s="86" customFormat="1" ht="15" customHeight="1" thickBot="1">
      <c r="A47" s="106"/>
      <c r="B47" s="35" t="s">
        <v>51</v>
      </c>
      <c r="C47" s="107" t="s">
        <v>99</v>
      </c>
      <c r="D47" s="108" t="s">
        <v>178</v>
      </c>
      <c r="E47" s="109">
        <v>27</v>
      </c>
      <c r="F47" s="110">
        <v>10</v>
      </c>
      <c r="G47" s="110">
        <v>18</v>
      </c>
      <c r="H47" s="110">
        <v>13.5</v>
      </c>
      <c r="I47" s="110">
        <v>9</v>
      </c>
      <c r="J47" s="110">
        <v>8.5</v>
      </c>
      <c r="K47" s="110">
        <v>20</v>
      </c>
      <c r="L47" s="110">
        <v>26</v>
      </c>
      <c r="M47" s="110">
        <v>4</v>
      </c>
      <c r="N47" s="110">
        <v>5</v>
      </c>
      <c r="O47" s="111">
        <v>15</v>
      </c>
      <c r="P47" s="112"/>
      <c r="Q47" s="113"/>
      <c r="R47" s="114">
        <f t="shared" si="0"/>
        <v>156</v>
      </c>
      <c r="S47" s="53">
        <f t="shared" si="2"/>
        <v>69</v>
      </c>
      <c r="T47" s="13"/>
      <c r="U47" s="115"/>
      <c r="V47" s="85"/>
    </row>
    <row r="48" spans="1:22" s="86" customFormat="1" ht="15" customHeight="1">
      <c r="A48" s="116"/>
      <c r="B48" s="33" t="s">
        <v>69</v>
      </c>
      <c r="C48" s="88" t="s">
        <v>100</v>
      </c>
      <c r="D48" s="89" t="s">
        <v>179</v>
      </c>
      <c r="E48" s="90">
        <v>30</v>
      </c>
      <c r="F48" s="91">
        <v>15</v>
      </c>
      <c r="G48" s="91">
        <v>18</v>
      </c>
      <c r="H48" s="91">
        <v>15</v>
      </c>
      <c r="I48" s="91">
        <v>15</v>
      </c>
      <c r="J48" s="91">
        <v>10</v>
      </c>
      <c r="K48" s="91">
        <v>15</v>
      </c>
      <c r="L48" s="91">
        <v>46</v>
      </c>
      <c r="M48" s="91">
        <v>5</v>
      </c>
      <c r="N48" s="91">
        <v>5</v>
      </c>
      <c r="O48" s="92">
        <v>15</v>
      </c>
      <c r="P48" s="93"/>
      <c r="Q48" s="94"/>
      <c r="R48" s="95">
        <f t="shared" si="0"/>
        <v>189</v>
      </c>
      <c r="S48" s="54">
        <f t="shared" si="2"/>
        <v>30</v>
      </c>
      <c r="T48" s="10"/>
      <c r="U48" s="117"/>
      <c r="V48" s="85"/>
    </row>
    <row r="49" spans="1:22" s="86" customFormat="1" ht="15" customHeight="1">
      <c r="A49" s="87" t="s">
        <v>21</v>
      </c>
      <c r="B49" s="34" t="s">
        <v>69</v>
      </c>
      <c r="C49" s="97" t="s">
        <v>101</v>
      </c>
      <c r="D49" s="98" t="s">
        <v>180</v>
      </c>
      <c r="E49" s="99">
        <v>29</v>
      </c>
      <c r="F49" s="100">
        <v>13</v>
      </c>
      <c r="G49" s="100">
        <v>20</v>
      </c>
      <c r="H49" s="100">
        <v>13.5</v>
      </c>
      <c r="I49" s="100">
        <v>14</v>
      </c>
      <c r="J49" s="100">
        <v>10</v>
      </c>
      <c r="K49" s="100">
        <v>20</v>
      </c>
      <c r="L49" s="100">
        <v>48</v>
      </c>
      <c r="M49" s="100">
        <v>5</v>
      </c>
      <c r="N49" s="100">
        <v>5</v>
      </c>
      <c r="O49" s="101">
        <v>15</v>
      </c>
      <c r="P49" s="102"/>
      <c r="Q49" s="103"/>
      <c r="R49" s="104">
        <f t="shared" si="0"/>
        <v>192.5</v>
      </c>
      <c r="S49" s="50">
        <f t="shared" si="2"/>
        <v>21</v>
      </c>
      <c r="T49" s="12">
        <f>R48+R49+R50</f>
        <v>547.5</v>
      </c>
      <c r="U49" s="105">
        <f>RANK(T49,$T$3:$T$74)</f>
        <v>15</v>
      </c>
      <c r="V49" s="85"/>
    </row>
    <row r="50" spans="1:22" s="86" customFormat="1" ht="15" customHeight="1" thickBot="1">
      <c r="A50" s="106"/>
      <c r="B50" s="35" t="s">
        <v>69</v>
      </c>
      <c r="C50" s="107" t="s">
        <v>102</v>
      </c>
      <c r="D50" s="108" t="s">
        <v>181</v>
      </c>
      <c r="E50" s="109">
        <v>29</v>
      </c>
      <c r="F50" s="110">
        <v>6</v>
      </c>
      <c r="G50" s="110">
        <v>20</v>
      </c>
      <c r="H50" s="110">
        <v>15</v>
      </c>
      <c r="I50" s="110">
        <v>14</v>
      </c>
      <c r="J50" s="110">
        <v>10</v>
      </c>
      <c r="K50" s="110">
        <v>20</v>
      </c>
      <c r="L50" s="110">
        <v>27</v>
      </c>
      <c r="M50" s="110">
        <v>5</v>
      </c>
      <c r="N50" s="110">
        <v>5</v>
      </c>
      <c r="O50" s="111">
        <v>15</v>
      </c>
      <c r="P50" s="112"/>
      <c r="Q50" s="113"/>
      <c r="R50" s="114">
        <f t="shared" si="0"/>
        <v>166</v>
      </c>
      <c r="S50" s="53">
        <f t="shared" si="2"/>
        <v>66</v>
      </c>
      <c r="T50" s="13"/>
      <c r="U50" s="115"/>
      <c r="V50" s="85"/>
    </row>
    <row r="51" spans="1:22" s="86" customFormat="1" ht="15" customHeight="1">
      <c r="A51" s="134"/>
      <c r="B51" s="135" t="s">
        <v>61</v>
      </c>
      <c r="C51" s="196" t="s">
        <v>103</v>
      </c>
      <c r="D51" s="197" t="s">
        <v>182</v>
      </c>
      <c r="E51" s="198">
        <v>30</v>
      </c>
      <c r="F51" s="199">
        <v>15</v>
      </c>
      <c r="G51" s="199">
        <v>20</v>
      </c>
      <c r="H51" s="199">
        <v>15</v>
      </c>
      <c r="I51" s="199">
        <v>15</v>
      </c>
      <c r="J51" s="199">
        <v>10</v>
      </c>
      <c r="K51" s="199">
        <v>25</v>
      </c>
      <c r="L51" s="199">
        <v>46</v>
      </c>
      <c r="M51" s="199">
        <v>5</v>
      </c>
      <c r="N51" s="199">
        <v>5</v>
      </c>
      <c r="O51" s="200">
        <v>15</v>
      </c>
      <c r="P51" s="201"/>
      <c r="Q51" s="202"/>
      <c r="R51" s="203">
        <f t="shared" si="0"/>
        <v>201</v>
      </c>
      <c r="S51" s="204">
        <f t="shared" si="2"/>
        <v>3</v>
      </c>
      <c r="T51" s="145"/>
      <c r="U51" s="146"/>
      <c r="V51" s="85"/>
    </row>
    <row r="52" spans="1:22" s="86" customFormat="1" ht="15" customHeight="1">
      <c r="A52" s="147" t="s">
        <v>18</v>
      </c>
      <c r="B52" s="148" t="s">
        <v>61</v>
      </c>
      <c r="C52" s="205" t="s">
        <v>104</v>
      </c>
      <c r="D52" s="206" t="s">
        <v>183</v>
      </c>
      <c r="E52" s="207">
        <v>30</v>
      </c>
      <c r="F52" s="208">
        <v>15</v>
      </c>
      <c r="G52" s="208">
        <v>20</v>
      </c>
      <c r="H52" s="208">
        <v>15</v>
      </c>
      <c r="I52" s="208">
        <v>15</v>
      </c>
      <c r="J52" s="208">
        <v>10</v>
      </c>
      <c r="K52" s="208">
        <v>25</v>
      </c>
      <c r="L52" s="208">
        <v>47</v>
      </c>
      <c r="M52" s="208">
        <v>5</v>
      </c>
      <c r="N52" s="208">
        <v>5</v>
      </c>
      <c r="O52" s="209">
        <v>15</v>
      </c>
      <c r="P52" s="210"/>
      <c r="Q52" s="211"/>
      <c r="R52" s="212">
        <f t="shared" si="0"/>
        <v>202</v>
      </c>
      <c r="S52" s="213">
        <f t="shared" si="2"/>
        <v>2</v>
      </c>
      <c r="T52" s="158">
        <f>R51+R52+R53</f>
        <v>594</v>
      </c>
      <c r="U52" s="159">
        <f>RANK(T52,$T$3:$T$74)</f>
        <v>2</v>
      </c>
      <c r="V52" s="85"/>
    </row>
    <row r="53" spans="1:22" s="86" customFormat="1" ht="15" customHeight="1" thickBot="1">
      <c r="A53" s="160"/>
      <c r="B53" s="161" t="s">
        <v>61</v>
      </c>
      <c r="C53" s="162" t="s">
        <v>105</v>
      </c>
      <c r="D53" s="163" t="s">
        <v>184</v>
      </c>
      <c r="E53" s="214">
        <v>30</v>
      </c>
      <c r="F53" s="215">
        <v>15</v>
      </c>
      <c r="G53" s="215">
        <v>20</v>
      </c>
      <c r="H53" s="215">
        <v>12</v>
      </c>
      <c r="I53" s="215">
        <v>14</v>
      </c>
      <c r="J53" s="215">
        <v>10</v>
      </c>
      <c r="K53" s="215">
        <v>25</v>
      </c>
      <c r="L53" s="215">
        <v>40</v>
      </c>
      <c r="M53" s="215">
        <v>5</v>
      </c>
      <c r="N53" s="215">
        <v>5</v>
      </c>
      <c r="O53" s="216">
        <v>15</v>
      </c>
      <c r="P53" s="167"/>
      <c r="Q53" s="168"/>
      <c r="R53" s="169">
        <f t="shared" si="0"/>
        <v>191</v>
      </c>
      <c r="S53" s="170">
        <f t="shared" si="2"/>
        <v>25</v>
      </c>
      <c r="T53" s="171"/>
      <c r="U53" s="172"/>
      <c r="V53" s="85"/>
    </row>
    <row r="54" spans="1:22" s="86" customFormat="1" ht="15" customHeight="1">
      <c r="A54" s="116"/>
      <c r="B54" s="217" t="s">
        <v>70</v>
      </c>
      <c r="C54" s="196" t="s">
        <v>106</v>
      </c>
      <c r="D54" s="197" t="s">
        <v>185</v>
      </c>
      <c r="E54" s="198">
        <v>30</v>
      </c>
      <c r="F54" s="199">
        <v>15</v>
      </c>
      <c r="G54" s="199">
        <v>20</v>
      </c>
      <c r="H54" s="199">
        <v>15</v>
      </c>
      <c r="I54" s="199">
        <v>15</v>
      </c>
      <c r="J54" s="199">
        <v>10</v>
      </c>
      <c r="K54" s="199">
        <v>25</v>
      </c>
      <c r="L54" s="199">
        <v>48</v>
      </c>
      <c r="M54" s="199">
        <v>5</v>
      </c>
      <c r="N54" s="199">
        <v>5</v>
      </c>
      <c r="O54" s="200">
        <v>15</v>
      </c>
      <c r="P54" s="201"/>
      <c r="Q54" s="202"/>
      <c r="R54" s="203">
        <f t="shared" si="0"/>
        <v>203</v>
      </c>
      <c r="S54" s="204">
        <f t="shared" si="2"/>
        <v>1</v>
      </c>
      <c r="T54" s="10"/>
      <c r="U54" s="117"/>
      <c r="V54" s="85"/>
    </row>
    <row r="55" spans="1:22" s="86" customFormat="1" ht="15" customHeight="1">
      <c r="A55" s="87" t="s">
        <v>30</v>
      </c>
      <c r="B55" s="34" t="s">
        <v>70</v>
      </c>
      <c r="C55" s="97" t="s">
        <v>107</v>
      </c>
      <c r="D55" s="98" t="s">
        <v>186</v>
      </c>
      <c r="E55" s="99">
        <v>30</v>
      </c>
      <c r="F55" s="100">
        <v>15</v>
      </c>
      <c r="G55" s="100">
        <v>10</v>
      </c>
      <c r="H55" s="100">
        <v>15</v>
      </c>
      <c r="I55" s="100">
        <v>14</v>
      </c>
      <c r="J55" s="100">
        <v>10</v>
      </c>
      <c r="K55" s="100">
        <v>20</v>
      </c>
      <c r="L55" s="100">
        <v>41</v>
      </c>
      <c r="M55" s="100">
        <v>5</v>
      </c>
      <c r="N55" s="100">
        <v>5</v>
      </c>
      <c r="O55" s="101">
        <v>15</v>
      </c>
      <c r="P55" s="102"/>
      <c r="Q55" s="103"/>
      <c r="R55" s="104">
        <f t="shared" si="0"/>
        <v>180</v>
      </c>
      <c r="S55" s="50">
        <f t="shared" si="2"/>
        <v>46</v>
      </c>
      <c r="T55" s="12">
        <f>R54+R55+R56</f>
        <v>574</v>
      </c>
      <c r="U55" s="105">
        <f>RANK(T55,$T$3:$T$74)</f>
        <v>6</v>
      </c>
      <c r="V55" s="85"/>
    </row>
    <row r="56" spans="1:22" s="86" customFormat="1" ht="15" customHeight="1" thickBot="1">
      <c r="A56" s="106"/>
      <c r="B56" s="35" t="s">
        <v>70</v>
      </c>
      <c r="C56" s="107" t="s">
        <v>108</v>
      </c>
      <c r="D56" s="108" t="s">
        <v>187</v>
      </c>
      <c r="E56" s="109">
        <v>29</v>
      </c>
      <c r="F56" s="110">
        <v>9</v>
      </c>
      <c r="G56" s="110">
        <v>20</v>
      </c>
      <c r="H56" s="110">
        <v>15</v>
      </c>
      <c r="I56" s="110">
        <v>14</v>
      </c>
      <c r="J56" s="110">
        <v>10</v>
      </c>
      <c r="K56" s="110">
        <v>25</v>
      </c>
      <c r="L56" s="110">
        <v>44</v>
      </c>
      <c r="M56" s="110">
        <v>5</v>
      </c>
      <c r="N56" s="110">
        <v>5</v>
      </c>
      <c r="O56" s="111">
        <v>15</v>
      </c>
      <c r="P56" s="112"/>
      <c r="Q56" s="113"/>
      <c r="R56" s="114">
        <f t="shared" si="0"/>
        <v>191</v>
      </c>
      <c r="S56" s="53">
        <f t="shared" si="2"/>
        <v>25</v>
      </c>
      <c r="T56" s="13"/>
      <c r="U56" s="115"/>
      <c r="V56" s="85"/>
    </row>
    <row r="57" spans="1:22" s="86" customFormat="1" ht="15" customHeight="1">
      <c r="A57" s="116"/>
      <c r="B57" s="33" t="s">
        <v>60</v>
      </c>
      <c r="C57" s="88" t="s">
        <v>109</v>
      </c>
      <c r="D57" s="89" t="s">
        <v>188</v>
      </c>
      <c r="E57" s="90">
        <v>29</v>
      </c>
      <c r="F57" s="91">
        <v>12</v>
      </c>
      <c r="G57" s="91">
        <v>18</v>
      </c>
      <c r="H57" s="91">
        <v>13.5</v>
      </c>
      <c r="I57" s="91">
        <v>14</v>
      </c>
      <c r="J57" s="91">
        <v>10</v>
      </c>
      <c r="K57" s="91">
        <v>25</v>
      </c>
      <c r="L57" s="91">
        <v>47</v>
      </c>
      <c r="M57" s="91">
        <v>5</v>
      </c>
      <c r="N57" s="91">
        <v>5</v>
      </c>
      <c r="O57" s="92">
        <v>15</v>
      </c>
      <c r="P57" s="93"/>
      <c r="Q57" s="94"/>
      <c r="R57" s="95">
        <f t="shared" si="0"/>
        <v>193.5</v>
      </c>
      <c r="S57" s="54">
        <f t="shared" si="2"/>
        <v>18</v>
      </c>
      <c r="T57" s="10"/>
      <c r="U57" s="117"/>
      <c r="V57" s="85"/>
    </row>
    <row r="58" spans="1:22" s="86" customFormat="1" ht="15" customHeight="1">
      <c r="A58" s="87" t="s">
        <v>32</v>
      </c>
      <c r="B58" s="34" t="s">
        <v>60</v>
      </c>
      <c r="C58" s="97" t="s">
        <v>110</v>
      </c>
      <c r="D58" s="98" t="s">
        <v>189</v>
      </c>
      <c r="E58" s="99">
        <v>28</v>
      </c>
      <c r="F58" s="100">
        <v>9</v>
      </c>
      <c r="G58" s="100">
        <v>18</v>
      </c>
      <c r="H58" s="100">
        <v>15</v>
      </c>
      <c r="I58" s="100">
        <v>15</v>
      </c>
      <c r="J58" s="100">
        <v>10</v>
      </c>
      <c r="K58" s="100">
        <v>20</v>
      </c>
      <c r="L58" s="100">
        <v>47</v>
      </c>
      <c r="M58" s="100">
        <v>4</v>
      </c>
      <c r="N58" s="100">
        <v>5</v>
      </c>
      <c r="O58" s="101">
        <v>15</v>
      </c>
      <c r="P58" s="102"/>
      <c r="Q58" s="103"/>
      <c r="R58" s="104">
        <f t="shared" si="0"/>
        <v>186</v>
      </c>
      <c r="S58" s="50">
        <f t="shared" si="2"/>
        <v>39</v>
      </c>
      <c r="T58" s="12">
        <f>R57+R58+R59</f>
        <v>574.5</v>
      </c>
      <c r="U58" s="105">
        <f>RANK(T58,$T$3:$T$74)</f>
        <v>5</v>
      </c>
      <c r="V58" s="85"/>
    </row>
    <row r="59" spans="1:22" s="86" customFormat="1" ht="15" customHeight="1" thickBot="1">
      <c r="A59" s="106"/>
      <c r="B59" s="35" t="s">
        <v>60</v>
      </c>
      <c r="C59" s="107" t="s">
        <v>111</v>
      </c>
      <c r="D59" s="108" t="s">
        <v>190</v>
      </c>
      <c r="E59" s="109">
        <v>30</v>
      </c>
      <c r="F59" s="110">
        <v>15</v>
      </c>
      <c r="G59" s="110">
        <v>20</v>
      </c>
      <c r="H59" s="110">
        <v>15</v>
      </c>
      <c r="I59" s="110">
        <v>15</v>
      </c>
      <c r="J59" s="110">
        <v>10</v>
      </c>
      <c r="K59" s="110">
        <v>25</v>
      </c>
      <c r="L59" s="110">
        <v>40</v>
      </c>
      <c r="M59" s="110">
        <v>5</v>
      </c>
      <c r="N59" s="110">
        <v>5</v>
      </c>
      <c r="O59" s="111">
        <v>15</v>
      </c>
      <c r="P59" s="112"/>
      <c r="Q59" s="113"/>
      <c r="R59" s="114">
        <f t="shared" si="0"/>
        <v>195</v>
      </c>
      <c r="S59" s="53">
        <f t="shared" si="2"/>
        <v>14</v>
      </c>
      <c r="T59" s="13"/>
      <c r="U59" s="115"/>
      <c r="V59" s="85"/>
    </row>
    <row r="60" spans="1:21" s="86" customFormat="1" ht="15" customHeight="1">
      <c r="A60" s="134"/>
      <c r="B60" s="135" t="s">
        <v>76</v>
      </c>
      <c r="C60" s="136" t="s">
        <v>112</v>
      </c>
      <c r="D60" s="137" t="s">
        <v>191</v>
      </c>
      <c r="E60" s="138">
        <v>30</v>
      </c>
      <c r="F60" s="139">
        <v>15</v>
      </c>
      <c r="G60" s="139">
        <v>20</v>
      </c>
      <c r="H60" s="139">
        <v>15</v>
      </c>
      <c r="I60" s="139">
        <v>12</v>
      </c>
      <c r="J60" s="139">
        <v>10</v>
      </c>
      <c r="K60" s="139">
        <v>25</v>
      </c>
      <c r="L60" s="139">
        <v>46</v>
      </c>
      <c r="M60" s="139">
        <v>4</v>
      </c>
      <c r="N60" s="139">
        <v>5</v>
      </c>
      <c r="O60" s="140">
        <v>15</v>
      </c>
      <c r="P60" s="141"/>
      <c r="Q60" s="142"/>
      <c r="R60" s="143">
        <f t="shared" si="0"/>
        <v>197</v>
      </c>
      <c r="S60" s="144">
        <f t="shared" si="2"/>
        <v>10</v>
      </c>
      <c r="T60" s="145"/>
      <c r="U60" s="146"/>
    </row>
    <row r="61" spans="1:21" s="86" customFormat="1" ht="15" customHeight="1">
      <c r="A61" s="147" t="s">
        <v>29</v>
      </c>
      <c r="B61" s="148" t="s">
        <v>76</v>
      </c>
      <c r="C61" s="149" t="s">
        <v>113</v>
      </c>
      <c r="D61" s="150" t="s">
        <v>192</v>
      </c>
      <c r="E61" s="151">
        <v>30</v>
      </c>
      <c r="F61" s="152">
        <v>15</v>
      </c>
      <c r="G61" s="152">
        <v>20</v>
      </c>
      <c r="H61" s="152">
        <v>15</v>
      </c>
      <c r="I61" s="152">
        <v>14</v>
      </c>
      <c r="J61" s="152">
        <v>8.5</v>
      </c>
      <c r="K61" s="152">
        <v>25</v>
      </c>
      <c r="L61" s="152">
        <v>46</v>
      </c>
      <c r="M61" s="152">
        <v>5</v>
      </c>
      <c r="N61" s="152">
        <v>5</v>
      </c>
      <c r="O61" s="153">
        <v>15</v>
      </c>
      <c r="P61" s="154"/>
      <c r="Q61" s="155"/>
      <c r="R61" s="156">
        <f t="shared" si="0"/>
        <v>198.5</v>
      </c>
      <c r="S61" s="157">
        <f t="shared" si="2"/>
        <v>8</v>
      </c>
      <c r="T61" s="158">
        <f>R60+R61+R62</f>
        <v>595.5</v>
      </c>
      <c r="U61" s="159">
        <f>RANK(T61,$T$3:$T$74)</f>
        <v>1</v>
      </c>
    </row>
    <row r="62" spans="1:21" s="86" customFormat="1" ht="15" customHeight="1" thickBot="1">
      <c r="A62" s="160"/>
      <c r="B62" s="161" t="s">
        <v>76</v>
      </c>
      <c r="C62" s="162" t="s">
        <v>114</v>
      </c>
      <c r="D62" s="163" t="s">
        <v>193</v>
      </c>
      <c r="E62" s="214">
        <v>30</v>
      </c>
      <c r="F62" s="215">
        <v>15</v>
      </c>
      <c r="G62" s="215">
        <v>20</v>
      </c>
      <c r="H62" s="215">
        <v>15</v>
      </c>
      <c r="I62" s="215">
        <v>14</v>
      </c>
      <c r="J62" s="215">
        <v>10</v>
      </c>
      <c r="K62" s="215">
        <v>25</v>
      </c>
      <c r="L62" s="215">
        <v>46</v>
      </c>
      <c r="M62" s="215">
        <v>5</v>
      </c>
      <c r="N62" s="215">
        <v>5</v>
      </c>
      <c r="O62" s="216">
        <v>15</v>
      </c>
      <c r="P62" s="167"/>
      <c r="Q62" s="168"/>
      <c r="R62" s="169">
        <f t="shared" si="0"/>
        <v>200</v>
      </c>
      <c r="S62" s="170">
        <f t="shared" si="2"/>
        <v>4</v>
      </c>
      <c r="T62" s="171"/>
      <c r="U62" s="172"/>
    </row>
    <row r="63" spans="1:21" s="86" customFormat="1" ht="15" customHeight="1">
      <c r="A63" s="116"/>
      <c r="B63" s="33" t="s">
        <v>194</v>
      </c>
      <c r="C63" s="88" t="s">
        <v>115</v>
      </c>
      <c r="D63" s="89" t="s">
        <v>195</v>
      </c>
      <c r="E63" s="90">
        <v>29</v>
      </c>
      <c r="F63" s="91">
        <v>15</v>
      </c>
      <c r="G63" s="91">
        <v>12</v>
      </c>
      <c r="H63" s="91">
        <v>15</v>
      </c>
      <c r="I63" s="91">
        <v>12</v>
      </c>
      <c r="J63" s="91">
        <v>10</v>
      </c>
      <c r="K63" s="91">
        <v>20</v>
      </c>
      <c r="L63" s="91">
        <v>47</v>
      </c>
      <c r="M63" s="91">
        <v>5</v>
      </c>
      <c r="N63" s="91">
        <v>5</v>
      </c>
      <c r="O63" s="92">
        <v>9</v>
      </c>
      <c r="P63" s="93"/>
      <c r="Q63" s="94"/>
      <c r="R63" s="95">
        <f t="shared" si="0"/>
        <v>179</v>
      </c>
      <c r="S63" s="54">
        <f t="shared" si="2"/>
        <v>48</v>
      </c>
      <c r="T63" s="10"/>
      <c r="U63" s="117"/>
    </row>
    <row r="64" spans="1:21" s="86" customFormat="1" ht="15" customHeight="1">
      <c r="A64" s="87" t="s">
        <v>34</v>
      </c>
      <c r="B64" s="34" t="s">
        <v>194</v>
      </c>
      <c r="C64" s="97" t="s">
        <v>116</v>
      </c>
      <c r="D64" s="98" t="s">
        <v>196</v>
      </c>
      <c r="E64" s="99">
        <v>28</v>
      </c>
      <c r="F64" s="100">
        <v>10</v>
      </c>
      <c r="G64" s="100">
        <v>8</v>
      </c>
      <c r="H64" s="100">
        <v>15</v>
      </c>
      <c r="I64" s="100">
        <v>12</v>
      </c>
      <c r="J64" s="100">
        <v>10</v>
      </c>
      <c r="K64" s="100">
        <v>25</v>
      </c>
      <c r="L64" s="100">
        <v>46</v>
      </c>
      <c r="M64" s="100">
        <v>5</v>
      </c>
      <c r="N64" s="100">
        <v>5</v>
      </c>
      <c r="O64" s="101">
        <v>6</v>
      </c>
      <c r="P64" s="102"/>
      <c r="Q64" s="103"/>
      <c r="R64" s="104">
        <f t="shared" si="0"/>
        <v>170</v>
      </c>
      <c r="S64" s="50">
        <f t="shared" si="2"/>
        <v>63</v>
      </c>
      <c r="T64" s="12">
        <f>R63+R64+R65</f>
        <v>544</v>
      </c>
      <c r="U64" s="105">
        <f>RANK(T64,$T$3:$T$74)</f>
        <v>16</v>
      </c>
    </row>
    <row r="65" spans="1:21" s="86" customFormat="1" ht="15" customHeight="1" thickBot="1">
      <c r="A65" s="106"/>
      <c r="B65" s="35" t="s">
        <v>194</v>
      </c>
      <c r="C65" s="107" t="s">
        <v>117</v>
      </c>
      <c r="D65" s="108" t="s">
        <v>197</v>
      </c>
      <c r="E65" s="109">
        <v>29</v>
      </c>
      <c r="F65" s="110">
        <v>15</v>
      </c>
      <c r="G65" s="110">
        <v>20</v>
      </c>
      <c r="H65" s="110">
        <v>15</v>
      </c>
      <c r="I65" s="110">
        <v>14</v>
      </c>
      <c r="J65" s="110">
        <v>10</v>
      </c>
      <c r="K65" s="110">
        <v>25</v>
      </c>
      <c r="L65" s="110">
        <v>43</v>
      </c>
      <c r="M65" s="110">
        <v>4</v>
      </c>
      <c r="N65" s="110">
        <v>5</v>
      </c>
      <c r="O65" s="111">
        <v>15</v>
      </c>
      <c r="P65" s="112"/>
      <c r="Q65" s="113"/>
      <c r="R65" s="114">
        <f t="shared" si="0"/>
        <v>195</v>
      </c>
      <c r="S65" s="53">
        <f t="shared" si="2"/>
        <v>14</v>
      </c>
      <c r="T65" s="13"/>
      <c r="U65" s="115"/>
    </row>
    <row r="66" spans="1:21" s="85" customFormat="1" ht="15" customHeight="1">
      <c r="A66" s="218"/>
      <c r="B66" s="219" t="s">
        <v>198</v>
      </c>
      <c r="C66" s="220" t="s">
        <v>118</v>
      </c>
      <c r="D66" s="221" t="s">
        <v>199</v>
      </c>
      <c r="E66" s="222">
        <v>30</v>
      </c>
      <c r="F66" s="223">
        <v>15</v>
      </c>
      <c r="G66" s="223">
        <v>20</v>
      </c>
      <c r="H66" s="223">
        <v>15</v>
      </c>
      <c r="I66" s="223">
        <v>14</v>
      </c>
      <c r="J66" s="223">
        <v>10</v>
      </c>
      <c r="K66" s="223">
        <v>25</v>
      </c>
      <c r="L66" s="223">
        <v>46</v>
      </c>
      <c r="M66" s="223">
        <v>5</v>
      </c>
      <c r="N66" s="223">
        <v>5</v>
      </c>
      <c r="O66" s="224">
        <v>15</v>
      </c>
      <c r="P66" s="225"/>
      <c r="Q66" s="226"/>
      <c r="R66" s="227">
        <f t="shared" si="0"/>
        <v>200</v>
      </c>
      <c r="S66" s="228">
        <f t="shared" si="2"/>
        <v>4</v>
      </c>
      <c r="T66" s="229"/>
      <c r="U66" s="230"/>
    </row>
    <row r="67" spans="1:21" s="85" customFormat="1" ht="15" customHeight="1">
      <c r="A67" s="231" t="s">
        <v>33</v>
      </c>
      <c r="B67" s="232" t="s">
        <v>198</v>
      </c>
      <c r="C67" s="233" t="s">
        <v>119</v>
      </c>
      <c r="D67" s="234" t="s">
        <v>200</v>
      </c>
      <c r="E67" s="235">
        <v>30</v>
      </c>
      <c r="F67" s="236">
        <v>15</v>
      </c>
      <c r="G67" s="236">
        <v>20</v>
      </c>
      <c r="H67" s="236">
        <v>15</v>
      </c>
      <c r="I67" s="236">
        <v>14</v>
      </c>
      <c r="J67" s="236">
        <v>10</v>
      </c>
      <c r="K67" s="236">
        <v>25</v>
      </c>
      <c r="L67" s="236">
        <v>39</v>
      </c>
      <c r="M67" s="236">
        <v>5</v>
      </c>
      <c r="N67" s="236">
        <v>5</v>
      </c>
      <c r="O67" s="237">
        <v>15</v>
      </c>
      <c r="P67" s="238"/>
      <c r="Q67" s="239"/>
      <c r="R67" s="240">
        <f aca="true" t="shared" si="3" ref="R67:R74">SUM(E67:Q67)</f>
        <v>193</v>
      </c>
      <c r="S67" s="241">
        <f aca="true" t="shared" si="4" ref="S67:S74">RANK(R67,$R$3:$R$74)</f>
        <v>19</v>
      </c>
      <c r="T67" s="242">
        <f>R66+R67+R68</f>
        <v>588</v>
      </c>
      <c r="U67" s="243">
        <f>RANK(T67,$T$3:$T$74)</f>
        <v>4</v>
      </c>
    </row>
    <row r="68" spans="1:21" s="85" customFormat="1" ht="15" customHeight="1" thickBot="1">
      <c r="A68" s="244"/>
      <c r="B68" s="245" t="s">
        <v>198</v>
      </c>
      <c r="C68" s="246" t="s">
        <v>120</v>
      </c>
      <c r="D68" s="247" t="s">
        <v>201</v>
      </c>
      <c r="E68" s="248">
        <v>30</v>
      </c>
      <c r="F68" s="249">
        <v>15</v>
      </c>
      <c r="G68" s="249">
        <v>20</v>
      </c>
      <c r="H68" s="249">
        <v>15</v>
      </c>
      <c r="I68" s="249">
        <v>12</v>
      </c>
      <c r="J68" s="249">
        <v>10</v>
      </c>
      <c r="K68" s="249">
        <v>25</v>
      </c>
      <c r="L68" s="249">
        <v>43</v>
      </c>
      <c r="M68" s="249">
        <v>5</v>
      </c>
      <c r="N68" s="249">
        <v>5</v>
      </c>
      <c r="O68" s="250">
        <v>15</v>
      </c>
      <c r="P68" s="251"/>
      <c r="Q68" s="252"/>
      <c r="R68" s="253">
        <f t="shared" si="3"/>
        <v>195</v>
      </c>
      <c r="S68" s="254">
        <f t="shared" si="4"/>
        <v>14</v>
      </c>
      <c r="T68" s="255"/>
      <c r="U68" s="256"/>
    </row>
    <row r="69" spans="1:21" s="86" customFormat="1" ht="15" customHeight="1">
      <c r="A69" s="116"/>
      <c r="B69" s="33" t="s">
        <v>65</v>
      </c>
      <c r="C69" s="88" t="s">
        <v>121</v>
      </c>
      <c r="D69" s="119" t="s">
        <v>202</v>
      </c>
      <c r="E69" s="120">
        <v>30</v>
      </c>
      <c r="F69" s="121">
        <v>12</v>
      </c>
      <c r="G69" s="121">
        <v>18</v>
      </c>
      <c r="H69" s="121">
        <v>15</v>
      </c>
      <c r="I69" s="121">
        <v>14</v>
      </c>
      <c r="J69" s="121">
        <v>10</v>
      </c>
      <c r="K69" s="121">
        <v>20</v>
      </c>
      <c r="L69" s="121">
        <v>39</v>
      </c>
      <c r="M69" s="121">
        <v>2</v>
      </c>
      <c r="N69" s="121">
        <v>5</v>
      </c>
      <c r="O69" s="122">
        <v>6</v>
      </c>
      <c r="P69" s="123"/>
      <c r="Q69" s="124"/>
      <c r="R69" s="125">
        <f t="shared" si="3"/>
        <v>171</v>
      </c>
      <c r="S69" s="54">
        <f t="shared" si="4"/>
        <v>61</v>
      </c>
      <c r="T69" s="257"/>
      <c r="U69" s="118"/>
    </row>
    <row r="70" spans="1:21" s="86" customFormat="1" ht="15" customHeight="1">
      <c r="A70" s="87" t="s">
        <v>66</v>
      </c>
      <c r="B70" s="34" t="s">
        <v>65</v>
      </c>
      <c r="C70" s="97" t="s">
        <v>122</v>
      </c>
      <c r="D70" s="98" t="s">
        <v>203</v>
      </c>
      <c r="E70" s="99">
        <v>28</v>
      </c>
      <c r="F70" s="100">
        <v>12</v>
      </c>
      <c r="G70" s="100">
        <v>20</v>
      </c>
      <c r="H70" s="100">
        <v>15</v>
      </c>
      <c r="I70" s="100">
        <v>14</v>
      </c>
      <c r="J70" s="100">
        <v>10</v>
      </c>
      <c r="K70" s="100">
        <v>25</v>
      </c>
      <c r="L70" s="100">
        <v>36</v>
      </c>
      <c r="M70" s="100">
        <v>4</v>
      </c>
      <c r="N70" s="100">
        <v>5</v>
      </c>
      <c r="O70" s="101">
        <v>4</v>
      </c>
      <c r="P70" s="102"/>
      <c r="Q70" s="103"/>
      <c r="R70" s="104">
        <f t="shared" si="3"/>
        <v>173</v>
      </c>
      <c r="S70" s="50">
        <f t="shared" si="4"/>
        <v>57</v>
      </c>
      <c r="T70" s="12">
        <f>R69+R70+R71</f>
        <v>522</v>
      </c>
      <c r="U70" s="105">
        <f>RANK(T70,$T$3:$T$74)</f>
        <v>19</v>
      </c>
    </row>
    <row r="71" spans="1:21" s="86" customFormat="1" ht="15" customHeight="1" thickBot="1">
      <c r="A71" s="106"/>
      <c r="B71" s="35" t="s">
        <v>65</v>
      </c>
      <c r="C71" s="107" t="s">
        <v>123</v>
      </c>
      <c r="D71" s="108" t="s">
        <v>204</v>
      </c>
      <c r="E71" s="109">
        <v>29</v>
      </c>
      <c r="F71" s="110">
        <v>9</v>
      </c>
      <c r="G71" s="110">
        <v>20</v>
      </c>
      <c r="H71" s="110">
        <v>15</v>
      </c>
      <c r="I71" s="110">
        <v>15</v>
      </c>
      <c r="J71" s="110">
        <v>10</v>
      </c>
      <c r="K71" s="110">
        <v>25</v>
      </c>
      <c r="L71" s="110">
        <v>43</v>
      </c>
      <c r="M71" s="110">
        <v>5</v>
      </c>
      <c r="N71" s="110">
        <v>5</v>
      </c>
      <c r="O71" s="111">
        <v>2</v>
      </c>
      <c r="P71" s="112"/>
      <c r="Q71" s="113"/>
      <c r="R71" s="126">
        <f t="shared" si="3"/>
        <v>178</v>
      </c>
      <c r="S71" s="69">
        <f t="shared" si="4"/>
        <v>51</v>
      </c>
      <c r="T71" s="258"/>
      <c r="U71" s="115"/>
    </row>
    <row r="72" spans="1:21" s="85" customFormat="1" ht="15" customHeight="1">
      <c r="A72" s="116"/>
      <c r="B72" s="33" t="s">
        <v>59</v>
      </c>
      <c r="C72" s="88" t="s">
        <v>124</v>
      </c>
      <c r="D72" s="119" t="s">
        <v>205</v>
      </c>
      <c r="E72" s="120">
        <v>29</v>
      </c>
      <c r="F72" s="121">
        <v>7</v>
      </c>
      <c r="G72" s="121">
        <v>18</v>
      </c>
      <c r="H72" s="121">
        <v>13.5</v>
      </c>
      <c r="I72" s="121">
        <v>13</v>
      </c>
      <c r="J72" s="121">
        <v>8.5</v>
      </c>
      <c r="K72" s="121">
        <v>25</v>
      </c>
      <c r="L72" s="121">
        <v>26</v>
      </c>
      <c r="M72" s="121">
        <v>5</v>
      </c>
      <c r="N72" s="121">
        <v>5</v>
      </c>
      <c r="O72" s="122">
        <v>15</v>
      </c>
      <c r="P72" s="123"/>
      <c r="Q72" s="124"/>
      <c r="R72" s="125">
        <f t="shared" si="3"/>
        <v>165</v>
      </c>
      <c r="S72" s="54">
        <f t="shared" si="4"/>
        <v>67</v>
      </c>
      <c r="T72" s="257"/>
      <c r="U72" s="118"/>
    </row>
    <row r="73" spans="1:21" s="85" customFormat="1" ht="15" customHeight="1">
      <c r="A73" s="87" t="s">
        <v>67</v>
      </c>
      <c r="B73" s="34" t="s">
        <v>59</v>
      </c>
      <c r="C73" s="97" t="s">
        <v>125</v>
      </c>
      <c r="D73" s="98" t="s">
        <v>206</v>
      </c>
      <c r="E73" s="99">
        <v>28</v>
      </c>
      <c r="F73" s="100">
        <v>3</v>
      </c>
      <c r="G73" s="100">
        <v>16</v>
      </c>
      <c r="H73" s="100">
        <v>12</v>
      </c>
      <c r="I73" s="100">
        <v>14</v>
      </c>
      <c r="J73" s="100">
        <v>7</v>
      </c>
      <c r="K73" s="100">
        <v>25</v>
      </c>
      <c r="L73" s="100">
        <v>41</v>
      </c>
      <c r="M73" s="100">
        <v>5</v>
      </c>
      <c r="N73" s="100">
        <v>4</v>
      </c>
      <c r="O73" s="101">
        <v>15</v>
      </c>
      <c r="P73" s="102"/>
      <c r="Q73" s="103"/>
      <c r="R73" s="104">
        <f t="shared" si="3"/>
        <v>170</v>
      </c>
      <c r="S73" s="50">
        <f t="shared" si="4"/>
        <v>63</v>
      </c>
      <c r="T73" s="12">
        <f>R72+R73+R74</f>
        <v>507</v>
      </c>
      <c r="U73" s="105">
        <f>RANK(T73,$T$3:$T$74)</f>
        <v>21</v>
      </c>
    </row>
    <row r="74" spans="1:21" s="85" customFormat="1" ht="15" customHeight="1" thickBot="1">
      <c r="A74" s="106"/>
      <c r="B74" s="35" t="s">
        <v>59</v>
      </c>
      <c r="C74" s="107" t="s">
        <v>126</v>
      </c>
      <c r="D74" s="108" t="s">
        <v>207</v>
      </c>
      <c r="E74" s="109">
        <v>28</v>
      </c>
      <c r="F74" s="110">
        <v>5</v>
      </c>
      <c r="G74" s="110">
        <v>10</v>
      </c>
      <c r="H74" s="110">
        <v>15</v>
      </c>
      <c r="I74" s="110">
        <v>13</v>
      </c>
      <c r="J74" s="110">
        <v>7</v>
      </c>
      <c r="K74" s="110">
        <v>25</v>
      </c>
      <c r="L74" s="110">
        <v>44</v>
      </c>
      <c r="M74" s="110">
        <v>5</v>
      </c>
      <c r="N74" s="110">
        <v>5</v>
      </c>
      <c r="O74" s="111">
        <v>15</v>
      </c>
      <c r="P74" s="112"/>
      <c r="Q74" s="113"/>
      <c r="R74" s="126">
        <f t="shared" si="3"/>
        <v>172</v>
      </c>
      <c r="S74" s="69">
        <f t="shared" si="4"/>
        <v>59</v>
      </c>
      <c r="T74" s="258"/>
      <c r="U74" s="115"/>
    </row>
    <row r="75" spans="1:21" ht="15">
      <c r="A75" s="6"/>
      <c r="B75" s="64"/>
      <c r="C75" s="65"/>
      <c r="D75" s="66"/>
      <c r="E75" s="67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28"/>
      <c r="Q75" s="28"/>
      <c r="R75" s="28"/>
      <c r="S75" s="16"/>
      <c r="T75" s="24"/>
      <c r="U75" s="17"/>
    </row>
    <row r="76" spans="2:21" ht="12.75">
      <c r="B76" t="s">
        <v>45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U76" s="2"/>
    </row>
    <row r="77" ht="12.75">
      <c r="B77" s="30" t="s">
        <v>44</v>
      </c>
    </row>
    <row r="81" spans="2:5" ht="12.75">
      <c r="B81" s="5"/>
      <c r="C81" s="3"/>
      <c r="E81" s="1"/>
    </row>
    <row r="82" spans="2:3" ht="12.75">
      <c r="B82" s="5"/>
      <c r="C82" s="3"/>
    </row>
  </sheetData>
  <sheetProtection/>
  <mergeCells count="1">
    <mergeCell ref="A1:V1"/>
  </mergeCells>
  <printOptions/>
  <pageMargins left="0.3937007874015748" right="0" top="0.1968503937007874" bottom="0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D25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7.125" style="0" customWidth="1"/>
    <col min="2" max="2" width="25.875" style="0" customWidth="1"/>
    <col min="3" max="3" width="17.00390625" style="3" customWidth="1"/>
    <col min="4" max="4" width="16.125" style="3" customWidth="1"/>
  </cols>
  <sheetData>
    <row r="1" spans="1:4" ht="27.75" customHeight="1">
      <c r="A1" s="259" t="s">
        <v>130</v>
      </c>
      <c r="B1" s="77" t="s">
        <v>129</v>
      </c>
      <c r="C1" s="77" t="s">
        <v>47</v>
      </c>
      <c r="D1" s="77" t="s">
        <v>9</v>
      </c>
    </row>
    <row r="2" spans="1:4" ht="16.5">
      <c r="A2" s="78" t="str">
        <f>vysledovka_2009_final!$A$61</f>
        <v>20.</v>
      </c>
      <c r="B2" s="75" t="str">
        <f>vysledovka_2009_final!$B$60</f>
        <v>Topoľčany</v>
      </c>
      <c r="C2" s="78">
        <f>vysledovka_2009_final!$T$61</f>
        <v>595.5</v>
      </c>
      <c r="D2" s="79">
        <f aca="true" t="shared" si="0" ref="D2:D25">RANK(C2,$C$2:$C$25)</f>
        <v>1</v>
      </c>
    </row>
    <row r="3" spans="1:4" ht="16.5">
      <c r="A3" s="78" t="str">
        <f>vysledovka_2009_final!$A$52</f>
        <v>17.</v>
      </c>
      <c r="B3" s="75" t="str">
        <f>vysledovka_2009_final!$B$51</f>
        <v>Považská Bystrica</v>
      </c>
      <c r="C3" s="78">
        <f>vysledovka_2009_final!$T$52</f>
        <v>594</v>
      </c>
      <c r="D3" s="79">
        <f t="shared" si="0"/>
        <v>2</v>
      </c>
    </row>
    <row r="4" spans="1:4" ht="16.5">
      <c r="A4" s="78" t="str">
        <f>vysledovka_2009_final!$A$34</f>
        <v>11.</v>
      </c>
      <c r="B4" s="75" t="str">
        <f>vysledovka_2009_final!$B$33</f>
        <v>Lučenec</v>
      </c>
      <c r="C4" s="78">
        <f>vysledovka_2009_final!$T$34</f>
        <v>588.5</v>
      </c>
      <c r="D4" s="79">
        <f t="shared" si="0"/>
        <v>3</v>
      </c>
    </row>
    <row r="5" spans="1:4" ht="16.5">
      <c r="A5" s="78" t="str">
        <f>vysledovka_2009_final!$A$67</f>
        <v>22.</v>
      </c>
      <c r="B5" s="75" t="str">
        <f>vysledovka_2009_final!$B$66</f>
        <v>Veľký Krtíš</v>
      </c>
      <c r="C5" s="78">
        <f>vysledovka_2009_final!$T$67</f>
        <v>588</v>
      </c>
      <c r="D5" s="79">
        <f t="shared" si="0"/>
        <v>4</v>
      </c>
    </row>
    <row r="6" spans="1:4" ht="16.5">
      <c r="A6" s="78" t="str">
        <f>vysledovka_2009_final!$A$58</f>
        <v>19.</v>
      </c>
      <c r="B6" s="75" t="str">
        <f>vysledovka_2009_final!$B$57</f>
        <v>Trnava</v>
      </c>
      <c r="C6" s="78">
        <f>vysledovka_2009_final!$T$58</f>
        <v>574.5</v>
      </c>
      <c r="D6" s="79">
        <f t="shared" si="0"/>
        <v>5</v>
      </c>
    </row>
    <row r="7" spans="1:4" ht="16.5">
      <c r="A7" s="78" t="str">
        <f>vysledovka_2009_final!$A$55</f>
        <v>18.</v>
      </c>
      <c r="B7" s="75" t="str">
        <f>vysledovka_2009_final!$B$54</f>
        <v>Šaľa</v>
      </c>
      <c r="C7" s="78">
        <f>vysledovka_2009_final!$T$55</f>
        <v>574</v>
      </c>
      <c r="D7" s="79">
        <f t="shared" si="0"/>
        <v>6</v>
      </c>
    </row>
    <row r="8" spans="1:4" ht="16.5">
      <c r="A8" s="78" t="str">
        <f>vysledovka_2009_final!$A4</f>
        <v>1.</v>
      </c>
      <c r="B8" s="75" t="str">
        <f>vysledovka_2009_final!$B$3</f>
        <v>Banská Bystrica</v>
      </c>
      <c r="C8" s="78">
        <f>vysledovka_2009_final!$T$4</f>
        <v>572.5</v>
      </c>
      <c r="D8" s="79">
        <f t="shared" si="0"/>
        <v>7</v>
      </c>
    </row>
    <row r="9" spans="1:4" ht="16.5">
      <c r="A9" s="78" t="str">
        <f>vysledovka_2009_final!$A$13</f>
        <v>4.</v>
      </c>
      <c r="B9" s="75" t="str">
        <f>vysledovka_2009_final!$B$12</f>
        <v>Detva</v>
      </c>
      <c r="C9" s="78">
        <f>vysledovka_2009_final!$T$13</f>
        <v>570.5</v>
      </c>
      <c r="D9" s="79">
        <f t="shared" si="0"/>
        <v>8</v>
      </c>
    </row>
    <row r="10" spans="1:4" ht="16.5">
      <c r="A10" s="78" t="str">
        <f>vysledovka_2009_final!$A$22</f>
        <v>7.</v>
      </c>
      <c r="B10" s="75" t="str">
        <f>vysledovka_2009_final!$B$21</f>
        <v>Levice</v>
      </c>
      <c r="C10" s="78">
        <f>vysledovka_2009_final!$T$22</f>
        <v>568</v>
      </c>
      <c r="D10" s="79">
        <f t="shared" si="0"/>
        <v>9</v>
      </c>
    </row>
    <row r="11" spans="1:4" ht="16.5">
      <c r="A11" s="78" t="str">
        <f>vysledovka_2009_final!$A$43</f>
        <v>14.</v>
      </c>
      <c r="B11" s="75" t="str">
        <f>vysledovka_2009_final!$B$42</f>
        <v>Poprad</v>
      </c>
      <c r="C11" s="78">
        <f>vysledovka_2009_final!$T$43</f>
        <v>567</v>
      </c>
      <c r="D11" s="79">
        <f t="shared" si="0"/>
        <v>10</v>
      </c>
    </row>
    <row r="12" spans="1:4" ht="16.5">
      <c r="A12" s="78" t="str">
        <f>vysledovka_2009_final!$A$37</f>
        <v>12.</v>
      </c>
      <c r="B12" s="75" t="str">
        <f>vysledovka_2009_final!$B$36</f>
        <v>Pezinok</v>
      </c>
      <c r="C12" s="78">
        <f>vysledovka_2009_final!$T$37</f>
        <v>564</v>
      </c>
      <c r="D12" s="79">
        <f t="shared" si="0"/>
        <v>11</v>
      </c>
    </row>
    <row r="13" spans="1:4" ht="16.5">
      <c r="A13" s="78" t="str">
        <f>vysledovka_2009_final!$A$28</f>
        <v>9.</v>
      </c>
      <c r="B13" s="75" t="str">
        <f>vysledovka_2009_final!$B$27</f>
        <v>Nitra</v>
      </c>
      <c r="C13" s="78">
        <f>vysledovka_2009_final!$T$28</f>
        <v>560.5</v>
      </c>
      <c r="D13" s="79">
        <f t="shared" si="0"/>
        <v>12</v>
      </c>
    </row>
    <row r="14" spans="1:4" ht="16.5">
      <c r="A14" s="78" t="str">
        <f>vysledovka_2009_final!$A$25</f>
        <v>8.</v>
      </c>
      <c r="B14" s="75" t="str">
        <f>vysledovka_2009_final!$B$24</f>
        <v>Michalovce</v>
      </c>
      <c r="C14" s="78">
        <f>vysledovka_2009_final!$T$25</f>
        <v>558.5</v>
      </c>
      <c r="D14" s="79">
        <f t="shared" si="0"/>
        <v>13</v>
      </c>
    </row>
    <row r="15" spans="1:4" ht="16.5">
      <c r="A15" s="78" t="str">
        <f>vysledovka_2009_final!$A$31</f>
        <v>10.</v>
      </c>
      <c r="B15" s="75" t="str">
        <f>vysledovka_2009_final!$B$30</f>
        <v>Nové Zámky</v>
      </c>
      <c r="C15" s="78">
        <f>vysledovka_2009_final!$T$31</f>
        <v>557</v>
      </c>
      <c r="D15" s="79">
        <f t="shared" si="0"/>
        <v>14</v>
      </c>
    </row>
    <row r="16" spans="1:4" ht="16.5">
      <c r="A16" s="78" t="str">
        <f>vysledovka_2009_final!$A$49</f>
        <v>16.</v>
      </c>
      <c r="B16" s="75" t="str">
        <f>vysledovka_2009_final!$B$48</f>
        <v>Senica</v>
      </c>
      <c r="C16" s="78">
        <f>vysledovka_2009_final!$T$49</f>
        <v>547.5</v>
      </c>
      <c r="D16" s="79">
        <f t="shared" si="0"/>
        <v>15</v>
      </c>
    </row>
    <row r="17" spans="1:4" ht="16.5">
      <c r="A17" s="78" t="str">
        <f>vysledovka_2009_final!$A$64</f>
        <v>21.</v>
      </c>
      <c r="B17" s="75" t="str">
        <f>vysledovka_2009_final!$B$63</f>
        <v>Matrin</v>
      </c>
      <c r="C17" s="78">
        <f>vysledovka_2009_final!$T$64</f>
        <v>544</v>
      </c>
      <c r="D17" s="79">
        <f t="shared" si="0"/>
        <v>16</v>
      </c>
    </row>
    <row r="18" spans="1:4" ht="16.5">
      <c r="A18" s="78" t="str">
        <f>vysledovka_2009_final!$A$46</f>
        <v>15.</v>
      </c>
      <c r="B18" s="75" t="str">
        <f>vysledovka_2009_final!$B$45</f>
        <v>Rimavská Sobota</v>
      </c>
      <c r="C18" s="78">
        <f>vysledovka_2009_final!$T$46</f>
        <v>542</v>
      </c>
      <c r="D18" s="79">
        <f t="shared" si="0"/>
        <v>17</v>
      </c>
    </row>
    <row r="19" spans="1:4" ht="16.5">
      <c r="A19" s="78" t="str">
        <f>vysledovka_2009_final!$A$19</f>
        <v>6.</v>
      </c>
      <c r="B19" s="75" t="str">
        <f>vysledovka_2009_final!$B$18</f>
        <v>Čadca</v>
      </c>
      <c r="C19" s="78">
        <f>vysledovka_2009_final!$T$19</f>
        <v>539.5</v>
      </c>
      <c r="D19" s="79">
        <f t="shared" si="0"/>
        <v>18</v>
      </c>
    </row>
    <row r="20" spans="1:4" ht="16.5">
      <c r="A20" s="78" t="str">
        <f>vysledovka_2009_final!$A$70</f>
        <v>23.</v>
      </c>
      <c r="B20" s="75" t="str">
        <f>vysledovka_2009_final!$B$69</f>
        <v>Zlaté Moravce</v>
      </c>
      <c r="C20" s="78">
        <f>vysledovka_2009_final!$T$70</f>
        <v>522</v>
      </c>
      <c r="D20" s="79">
        <f t="shared" si="0"/>
        <v>19</v>
      </c>
    </row>
    <row r="21" spans="1:4" ht="16.5">
      <c r="A21" s="78" t="str">
        <f>vysledovka_2009_final!$A$16</f>
        <v>5.</v>
      </c>
      <c r="B21" s="75" t="str">
        <f>vysledovka_2009_final!$B$15</f>
        <v>Ilava</v>
      </c>
      <c r="C21" s="78">
        <f>vysledovka_2009_final!$T$16</f>
        <v>511</v>
      </c>
      <c r="D21" s="79">
        <f t="shared" si="0"/>
        <v>20</v>
      </c>
    </row>
    <row r="22" spans="1:4" ht="16.5">
      <c r="A22" s="78" t="str">
        <f>vysledovka_2009_final!$A$73</f>
        <v>24.</v>
      </c>
      <c r="B22" s="75" t="str">
        <f>vysledovka_2009_final!$B$72</f>
        <v>Zvolen</v>
      </c>
      <c r="C22" s="78">
        <f>vysledovka_2009_final!$T$73</f>
        <v>507</v>
      </c>
      <c r="D22" s="79">
        <f t="shared" si="0"/>
        <v>21</v>
      </c>
    </row>
    <row r="23" spans="1:4" ht="16.5">
      <c r="A23" s="78" t="str">
        <f>vysledovka_2009_final!$A$40</f>
        <v>13.</v>
      </c>
      <c r="B23" s="75" t="str">
        <f>vysledovka_2009_final!$B$39</f>
        <v>Piešťany</v>
      </c>
      <c r="C23" s="78">
        <f>vysledovka_2009_final!$T$40</f>
        <v>502.5</v>
      </c>
      <c r="D23" s="79">
        <f t="shared" si="0"/>
        <v>22</v>
      </c>
    </row>
    <row r="24" spans="1:4" ht="16.5">
      <c r="A24" s="78" t="str">
        <f>vysledovka_2009_final!$A$10</f>
        <v>3.</v>
      </c>
      <c r="B24" s="75" t="str">
        <f>vysledovka_2009_final!$B$9</f>
        <v>Brezno</v>
      </c>
      <c r="C24" s="78">
        <f>vysledovka_2009_final!$T$10</f>
        <v>486</v>
      </c>
      <c r="D24" s="79">
        <f t="shared" si="0"/>
        <v>23</v>
      </c>
    </row>
    <row r="25" spans="1:4" ht="16.5">
      <c r="A25" s="78" t="str">
        <f>vysledovka_2009_final!$A$7</f>
        <v>2.</v>
      </c>
      <c r="B25" s="75" t="str">
        <f>vysledovka_2009_final!$B$6</f>
        <v>Bratislava</v>
      </c>
      <c r="C25" s="78">
        <f>vysledovka_2009_final!$T$7</f>
        <v>476</v>
      </c>
      <c r="D25" s="79">
        <f t="shared" si="0"/>
        <v>24</v>
      </c>
    </row>
  </sheetData>
  <sheetProtection/>
  <printOptions/>
  <pageMargins left="0.9055118110236221" right="0.7086614173228347" top="1.141732283464567" bottom="0.7480314960629921" header="0.31496062992125984" footer="0.31496062992125984"/>
  <pageSetup horizontalDpi="300" verticalDpi="300" orientation="portrait" paperSize="9" r:id="rId1"/>
  <headerFooter>
    <oddHeader>&amp;CVýsledková listina KMPP 2009
VEĽKÝ KRTÍŠ, Hrušov 5. - 7.6.2009
D R U Ž S T V 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2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8.875" style="0" customWidth="1"/>
    <col min="2" max="2" width="18.25390625" style="0" customWidth="1"/>
    <col min="5" max="5" width="25.00390625" style="0" customWidth="1"/>
  </cols>
  <sheetData>
    <row r="1" spans="1:5" ht="12.75">
      <c r="A1" s="289" t="s">
        <v>219</v>
      </c>
      <c r="B1" s="290"/>
      <c r="C1" s="290"/>
      <c r="D1" s="290"/>
      <c r="E1" s="290"/>
    </row>
    <row r="2" spans="1:5" ht="12.75">
      <c r="A2" s="290"/>
      <c r="B2" s="290"/>
      <c r="C2" s="290"/>
      <c r="D2" s="290"/>
      <c r="E2" s="290"/>
    </row>
    <row r="16" ht="18">
      <c r="E16" s="291" t="s">
        <v>220</v>
      </c>
    </row>
    <row r="18" spans="1:2" ht="20.25">
      <c r="A18" s="292" t="s">
        <v>221</v>
      </c>
      <c r="B18" s="292"/>
    </row>
    <row r="19" spans="1:2" ht="20.25">
      <c r="A19" s="292"/>
      <c r="B19" s="292"/>
    </row>
    <row r="20" spans="1:2" ht="20.25">
      <c r="A20" s="292" t="s">
        <v>222</v>
      </c>
      <c r="B20" s="292"/>
    </row>
    <row r="21" spans="1:2" ht="20.25">
      <c r="A21" s="292"/>
      <c r="B21" s="292"/>
    </row>
    <row r="22" spans="1:2" ht="20.25">
      <c r="A22" s="292" t="s">
        <v>223</v>
      </c>
      <c r="B22" s="292"/>
    </row>
    <row r="23" spans="1:2" ht="20.25">
      <c r="A23" s="292"/>
      <c r="B23" s="292"/>
    </row>
    <row r="24" spans="1:2" ht="20.25">
      <c r="A24" s="292" t="s">
        <v>224</v>
      </c>
      <c r="B24" s="292"/>
    </row>
    <row r="25" spans="1:2" ht="20.25">
      <c r="A25" s="292"/>
      <c r="B25" s="292"/>
    </row>
    <row r="26" spans="1:2" ht="20.25">
      <c r="A26" s="292" t="s">
        <v>225</v>
      </c>
      <c r="B26" s="292"/>
    </row>
    <row r="27" spans="1:2" ht="20.25">
      <c r="A27" s="292"/>
      <c r="B27" s="292"/>
    </row>
    <row r="28" spans="1:2" ht="20.25">
      <c r="A28" s="292" t="s">
        <v>226</v>
      </c>
      <c r="B28" s="292"/>
    </row>
    <row r="29" spans="1:2" ht="20.25">
      <c r="A29" s="292"/>
      <c r="B29" s="292"/>
    </row>
    <row r="30" spans="1:2" ht="20.25">
      <c r="A30" s="292"/>
      <c r="B30" s="292" t="s">
        <v>227</v>
      </c>
    </row>
    <row r="31" spans="1:2" ht="20.25">
      <c r="A31" s="292"/>
      <c r="B31" s="292"/>
    </row>
    <row r="32" spans="1:2" ht="20.25">
      <c r="A32" s="292"/>
      <c r="B32" s="292" t="s">
        <v>228</v>
      </c>
    </row>
    <row r="33" spans="1:2" ht="20.25">
      <c r="A33" s="292"/>
      <c r="B33" s="292"/>
    </row>
    <row r="34" spans="1:2" ht="20.25">
      <c r="A34" s="292"/>
      <c r="B34" s="292" t="s">
        <v>229</v>
      </c>
    </row>
    <row r="35" spans="1:2" ht="20.25">
      <c r="A35" s="292"/>
      <c r="B35" s="292"/>
    </row>
    <row r="36" spans="1:2" ht="20.25">
      <c r="A36" s="292"/>
      <c r="B36" s="292" t="s">
        <v>230</v>
      </c>
    </row>
    <row r="37" spans="1:2" ht="20.25">
      <c r="A37" s="292"/>
      <c r="B37" s="292"/>
    </row>
    <row r="38" spans="1:2" ht="20.25">
      <c r="A38" s="292"/>
      <c r="B38" s="292" t="s">
        <v>231</v>
      </c>
    </row>
    <row r="39" spans="1:2" ht="20.25">
      <c r="A39" s="292"/>
      <c r="B39" s="292" t="s">
        <v>232</v>
      </c>
    </row>
    <row r="40" spans="1:2" ht="20.25">
      <c r="A40" s="292"/>
      <c r="B40" s="292" t="s">
        <v>233</v>
      </c>
    </row>
    <row r="42" ht="20.25">
      <c r="B42" s="292" t="s">
        <v>234</v>
      </c>
    </row>
  </sheetData>
  <sheetProtection/>
  <mergeCells count="1">
    <mergeCell ref="A1:E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LA</cp:lastModifiedBy>
  <cp:lastPrinted>2009-06-12T11:21:13Z</cp:lastPrinted>
  <dcterms:created xsi:type="dcterms:W3CDTF">2004-06-12T12:03:59Z</dcterms:created>
  <dcterms:modified xsi:type="dcterms:W3CDTF">2009-06-12T11:26:09Z</dcterms:modified>
  <cp:category/>
  <cp:version/>
  <cp:contentType/>
  <cp:contentStatus/>
</cp:coreProperties>
</file>