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firstSheet="1" activeTab="1"/>
  </bookViews>
  <sheets>
    <sheet name="oceneni_2009" sheetId="1" r:id="rId1"/>
    <sheet name="vysledovka_2010_final" sheetId="2" r:id="rId2"/>
    <sheet name="jednotlivci" sheetId="3" r:id="rId3"/>
    <sheet name="druzstva" sheetId="4" r:id="rId4"/>
  </sheets>
  <definedNames>
    <definedName name="_xlnm.Print_Titles" localSheetId="2">'jednotlivci'!$2:$2</definedName>
    <definedName name="_xlnm.Print_Titles" localSheetId="1">'vysledovka_2010_final'!$2:$2</definedName>
  </definedNames>
  <calcPr fullCalcOnLoad="1"/>
</workbook>
</file>

<file path=xl/sharedStrings.xml><?xml version="1.0" encoding="utf-8"?>
<sst xmlns="http://schemas.openxmlformats.org/spreadsheetml/2006/main" count="216" uniqueCount="154">
  <si>
    <t>Por.</t>
  </si>
  <si>
    <t>OkO - RGO SPZ</t>
  </si>
  <si>
    <t>Meno a priezvisko</t>
  </si>
  <si>
    <t>Stopy 
zveri</t>
  </si>
  <si>
    <t>Rastliny</t>
  </si>
  <si>
    <t>Kynológ.</t>
  </si>
  <si>
    <t>Zoológia</t>
  </si>
  <si>
    <t>Strelectvo</t>
  </si>
  <si>
    <t>Chodúle</t>
  </si>
  <si>
    <t>Miesto</t>
  </si>
  <si>
    <t>1.</t>
  </si>
  <si>
    <t>2.</t>
  </si>
  <si>
    <t>14.</t>
  </si>
  <si>
    <t>3.</t>
  </si>
  <si>
    <t>9.</t>
  </si>
  <si>
    <t>12.</t>
  </si>
  <si>
    <t>4.</t>
  </si>
  <si>
    <t>17.</t>
  </si>
  <si>
    <t>7.</t>
  </si>
  <si>
    <t>5.</t>
  </si>
  <si>
    <t>16.</t>
  </si>
  <si>
    <t>6.</t>
  </si>
  <si>
    <t>8.</t>
  </si>
  <si>
    <t>15.</t>
  </si>
  <si>
    <t>10.</t>
  </si>
  <si>
    <t>Lučenec</t>
  </si>
  <si>
    <t>13.</t>
  </si>
  <si>
    <t>11.</t>
  </si>
  <si>
    <t>18.</t>
  </si>
  <si>
    <t>Pezinok</t>
  </si>
  <si>
    <t>LUČENEC</t>
  </si>
  <si>
    <t>Názv. Zbrane</t>
  </si>
  <si>
    <t>Názv. Trofeje</t>
  </si>
  <si>
    <t>Odhad vzdial.</t>
  </si>
  <si>
    <t>Azimut</t>
  </si>
  <si>
    <t>Teor.
test</t>
  </si>
  <si>
    <t>Spolu
jednotl.</t>
  </si>
  <si>
    <t>Spolu
druž.</t>
  </si>
  <si>
    <t>Dopln.
Disc.</t>
  </si>
  <si>
    <t>1. strelectvo, 2. odhad vzdialenosti a azimut, 3. teoretický test</t>
  </si>
  <si>
    <t>Víťazné poradie pri rovnosti bodov bolo vypracované na základe propozícií, a to nasledovne podľa dosiahnutého výsledku v disciplínach:</t>
  </si>
  <si>
    <t>Výhercovia Celoslovenskej súťaže Krúžkov mladých priateľov poľovníctva</t>
  </si>
  <si>
    <t>počet bodov</t>
  </si>
  <si>
    <t>Umiestnenie</t>
  </si>
  <si>
    <t>Meno</t>
  </si>
  <si>
    <t>z družstva KMPP</t>
  </si>
  <si>
    <t>Rimavská Sobota</t>
  </si>
  <si>
    <t>z toho rozhodujúca
 streľba
pri rovnosti bodov</t>
  </si>
  <si>
    <t>3. miesto</t>
  </si>
  <si>
    <t>2. miesto</t>
  </si>
  <si>
    <t>1. miesto</t>
  </si>
  <si>
    <t>Umiestnenie v súťaži JEDNOTLIVCI</t>
  </si>
  <si>
    <t>Umiestnenie v súťaži DRUŽSTVÁ</t>
  </si>
  <si>
    <t>Zvolen</t>
  </si>
  <si>
    <t>Trnava</t>
  </si>
  <si>
    <t>Považská Bystrica</t>
  </si>
  <si>
    <t>Nitra</t>
  </si>
  <si>
    <t>Brezno</t>
  </si>
  <si>
    <t>Senica</t>
  </si>
  <si>
    <t>Šaľa</t>
  </si>
  <si>
    <t>Ilava</t>
  </si>
  <si>
    <t>Detva</t>
  </si>
  <si>
    <t>Banská Bystrica</t>
  </si>
  <si>
    <t>Topoľčany</t>
  </si>
  <si>
    <t>PUTOVNÝ POHÁR PREZIDENTA SPZ - na výmenu za veľký pohár dostanú malý pohár</t>
  </si>
  <si>
    <t>203 bodov</t>
  </si>
  <si>
    <t>201 bodov</t>
  </si>
  <si>
    <t>počet detí</t>
  </si>
  <si>
    <t>Súťažné družstvo</t>
  </si>
  <si>
    <t>Por.č.</t>
  </si>
  <si>
    <t>Hudecová Radka</t>
  </si>
  <si>
    <t>Pazuchová Zuzana</t>
  </si>
  <si>
    <t>Chramec Ján</t>
  </si>
  <si>
    <t>Rolko Jaroslav</t>
  </si>
  <si>
    <t>Podhora Šimon</t>
  </si>
  <si>
    <t>Kuviková Martina</t>
  </si>
  <si>
    <t>Poláková Dominika</t>
  </si>
  <si>
    <t>Levice</t>
  </si>
  <si>
    <t>Pustai Peter</t>
  </si>
  <si>
    <t>Šilák René</t>
  </si>
  <si>
    <t>Lengyel Martin</t>
  </si>
  <si>
    <t>Turčáni Dean</t>
  </si>
  <si>
    <t>Lalinská Gabriela</t>
  </si>
  <si>
    <t>Barabas Alojz</t>
  </si>
  <si>
    <t>Vojtek Ondrej</t>
  </si>
  <si>
    <t>Hrnčíková Miroslava</t>
  </si>
  <si>
    <t>Kyselová Mariana</t>
  </si>
  <si>
    <t>Cabaj Patrik</t>
  </si>
  <si>
    <t>Rozsíval Marcel</t>
  </si>
  <si>
    <t>Červeňanská Marianna</t>
  </si>
  <si>
    <t>Červeňanská Martina</t>
  </si>
  <si>
    <t>Meluš Tomáš</t>
  </si>
  <si>
    <t>Hodálová Dajana</t>
  </si>
  <si>
    <t>Veľký Krtíš</t>
  </si>
  <si>
    <t>Skučka Peter</t>
  </si>
  <si>
    <t>Por. č.</t>
  </si>
  <si>
    <t>Veľký Krtíš  5.- 7. júna 2009</t>
  </si>
  <si>
    <t>202 bodov</t>
  </si>
  <si>
    <t>4. MIESTO</t>
  </si>
  <si>
    <t>588,5 bodov</t>
  </si>
  <si>
    <t>POVAŽSKÁ BYSTRICA</t>
  </si>
  <si>
    <t>594 boda</t>
  </si>
  <si>
    <t>TOPOĽČANY</t>
  </si>
  <si>
    <t>595,5 bodov</t>
  </si>
  <si>
    <t>Vivien Bódiová OkO SPZ Šaľa - víťaz KMPP v súťaži jednotlivcov v roku 2008</t>
  </si>
  <si>
    <t>ČADCA - víťaž KMPP v súťaži družstiev z roku 2008</t>
  </si>
  <si>
    <t>Vaculčiak Roman</t>
  </si>
  <si>
    <t>Debnár Ján</t>
  </si>
  <si>
    <t>Busai Peter</t>
  </si>
  <si>
    <t>Grausová Kristína</t>
  </si>
  <si>
    <t>Bystriansky Peter</t>
  </si>
  <si>
    <t>Pevný Vladan</t>
  </si>
  <si>
    <t>Babic Martin</t>
  </si>
  <si>
    <t>Gubranová Laura</t>
  </si>
  <si>
    <t>Gelnica</t>
  </si>
  <si>
    <t>Palaščák Pavol</t>
  </si>
  <si>
    <t>Czölder Marek</t>
  </si>
  <si>
    <t>Gärtner Ladislav</t>
  </si>
  <si>
    <t>Petráš Tomáš</t>
  </si>
  <si>
    <t>Krasňanský Martin</t>
  </si>
  <si>
    <t>Lehocký Tomáš</t>
  </si>
  <si>
    <t>Kuzma Robert</t>
  </si>
  <si>
    <t>Buchová Lucia</t>
  </si>
  <si>
    <t>Vojtková Jana</t>
  </si>
  <si>
    <t>Halinár Michal</t>
  </si>
  <si>
    <t>Hrnčiarik Patrik</t>
  </si>
  <si>
    <t>Štefanec Marek</t>
  </si>
  <si>
    <t>Mihálik Milan</t>
  </si>
  <si>
    <t>Poliaková Natália</t>
  </si>
  <si>
    <t>Hodálová Alexandra</t>
  </si>
  <si>
    <t>Výsledky celoslovenskej súťaže KMPP 
LIPTOVSKÝ MIKULÁŠ  18. - 20. júna 2010</t>
  </si>
  <si>
    <t>Pazuchová Katka</t>
  </si>
  <si>
    <t>Lenčeš Lukáš</t>
  </si>
  <si>
    <t>Kežmarok</t>
  </si>
  <si>
    <t>Blahut Jozef</t>
  </si>
  <si>
    <t>Blahut Matúš</t>
  </si>
  <si>
    <t>Liptovský Mikuláš</t>
  </si>
  <si>
    <t>Brnula Nikola</t>
  </si>
  <si>
    <t>Fedor Peter</t>
  </si>
  <si>
    <t>Čadca</t>
  </si>
  <si>
    <t>Čarnecký Martin</t>
  </si>
  <si>
    <t>Eisner Richard</t>
  </si>
  <si>
    <t>Kantorík Adam</t>
  </si>
  <si>
    <t>Grajková Daniela</t>
  </si>
  <si>
    <t>Gazda Ján</t>
  </si>
  <si>
    <t>Haluška Marek</t>
  </si>
  <si>
    <t xml:space="preserve">Najmladší chlapec: </t>
  </si>
  <si>
    <t>Najmladšie dievča:</t>
  </si>
  <si>
    <t>1. a 2. miesto určené rozstrelom vzhľadom na rovnosť všetkých bodov</t>
  </si>
  <si>
    <t>Výmena putovného pohára:</t>
  </si>
  <si>
    <t>Marcel Rozsíval zo Šale</t>
  </si>
  <si>
    <t>OkO SPZ Topoľčany</t>
  </si>
  <si>
    <r>
      <t>Förd</t>
    </r>
    <r>
      <rPr>
        <b/>
        <sz val="10"/>
        <rFont val="Calibri"/>
        <family val="2"/>
      </rPr>
      <t>ő</t>
    </r>
    <r>
      <rPr>
        <b/>
        <sz val="10"/>
        <rFont val="Arial CE"/>
        <family val="2"/>
      </rPr>
      <t>šová Mária</t>
    </r>
  </si>
  <si>
    <t>Výsledky celoslovenskej súťaže KMPP 
LIPTOVSKÝ MIKULÁŠ - 18. - 20.6.2010
J E D N O T L I V C I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</si>
</sst>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1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Narrow"/>
      <family val="2"/>
    </font>
    <font>
      <b/>
      <u val="single"/>
      <sz val="12"/>
      <color indexed="17"/>
      <name val="Arial CE"/>
      <family val="2"/>
    </font>
    <font>
      <b/>
      <sz val="13"/>
      <name val="Arial"/>
      <family val="2"/>
    </font>
    <font>
      <b/>
      <sz val="16"/>
      <name val="Arial CE"/>
      <family val="2"/>
    </font>
    <font>
      <b/>
      <sz val="12"/>
      <name val="Arial Narrow"/>
      <family val="2"/>
    </font>
    <font>
      <sz val="16"/>
      <name val="Arial CE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3"/>
      <name val="Arial CE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ashDot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dashDot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Dot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ashDot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ashDot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Dot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5" xfId="0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172" fontId="5" fillId="0" borderId="16" xfId="0" applyNumberFormat="1" applyFont="1" applyFill="1" applyBorder="1" applyAlignment="1">
      <alignment horizontal="center" vertical="top" wrapText="1"/>
    </xf>
    <xf numFmtId="172" fontId="5" fillId="0" borderId="16" xfId="0" applyNumberFormat="1" applyFont="1" applyFill="1" applyBorder="1" applyAlignment="1">
      <alignment horizontal="center" vertical="top"/>
    </xf>
    <xf numFmtId="172" fontId="7" fillId="0" borderId="16" xfId="0" applyNumberFormat="1" applyFont="1" applyFill="1" applyBorder="1" applyAlignment="1">
      <alignment horizontal="center" vertical="top" wrapText="1"/>
    </xf>
    <xf numFmtId="172" fontId="7" fillId="0" borderId="16" xfId="0" applyNumberFormat="1" applyFont="1" applyFill="1" applyBorder="1" applyAlignment="1">
      <alignment horizontal="center" vertical="top"/>
    </xf>
    <xf numFmtId="172" fontId="5" fillId="0" borderId="16" xfId="0" applyNumberFormat="1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top"/>
    </xf>
    <xf numFmtId="172" fontId="5" fillId="0" borderId="18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>
      <alignment horizontal="center"/>
    </xf>
    <xf numFmtId="172" fontId="5" fillId="0" borderId="17" xfId="0" applyNumberFormat="1" applyFont="1" applyFill="1" applyBorder="1" applyAlignment="1">
      <alignment horizontal="center" vertical="top" wrapText="1"/>
    </xf>
    <xf numFmtId="172" fontId="4" fillId="0" borderId="24" xfId="0" applyNumberFormat="1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0" fontId="13" fillId="0" borderId="25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1" fontId="17" fillId="0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16" fillId="0" borderId="0" xfId="0" applyFont="1" applyFill="1" applyAlignment="1">
      <alignment horizontal="centerContinuous" vertical="center" wrapText="1"/>
    </xf>
    <xf numFmtId="0" fontId="0" fillId="0" borderId="0" xfId="0" applyFill="1" applyAlignment="1">
      <alignment horizontal="centerContinuous" vertical="center"/>
    </xf>
    <xf numFmtId="0" fontId="10" fillId="0" borderId="25" xfId="0" applyFont="1" applyBorder="1" applyAlignment="1">
      <alignment/>
    </xf>
    <xf numFmtId="0" fontId="0" fillId="0" borderId="26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14" fillId="0" borderId="25" xfId="0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top"/>
    </xf>
    <xf numFmtId="0" fontId="10" fillId="0" borderId="26" xfId="0" applyFont="1" applyBorder="1" applyAlignment="1">
      <alignment/>
    </xf>
    <xf numFmtId="172" fontId="10" fillId="0" borderId="26" xfId="0" applyNumberFormat="1" applyFont="1" applyBorder="1" applyAlignment="1">
      <alignment horizontal="center"/>
    </xf>
    <xf numFmtId="172" fontId="19" fillId="0" borderId="34" xfId="0" applyNumberFormat="1" applyFont="1" applyFill="1" applyBorder="1" applyAlignment="1">
      <alignment horizontal="center" vertical="center" wrapText="1"/>
    </xf>
    <xf numFmtId="172" fontId="19" fillId="0" borderId="35" xfId="0" applyNumberFormat="1" applyFont="1" applyFill="1" applyBorder="1" applyAlignment="1">
      <alignment horizontal="center" vertical="center" wrapText="1"/>
    </xf>
    <xf numFmtId="172" fontId="19" fillId="0" borderId="36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39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172" fontId="6" fillId="0" borderId="26" xfId="0" applyNumberFormat="1" applyFont="1" applyFill="1" applyBorder="1" applyAlignment="1" applyProtection="1">
      <alignment horizontal="center"/>
      <protection locked="0"/>
    </xf>
    <xf numFmtId="172" fontId="0" fillId="0" borderId="26" xfId="0" applyNumberFormat="1" applyFont="1" applyFill="1" applyBorder="1" applyAlignment="1" applyProtection="1">
      <alignment horizontal="center"/>
      <protection locked="0"/>
    </xf>
    <xf numFmtId="172" fontId="0" fillId="0" borderId="40" xfId="0" applyNumberFormat="1" applyFont="1" applyFill="1" applyBorder="1" applyAlignment="1" applyProtection="1">
      <alignment horizontal="center"/>
      <protection locked="0"/>
    </xf>
    <xf numFmtId="172" fontId="0" fillId="0" borderId="41" xfId="0" applyNumberFormat="1" applyFont="1" applyFill="1" applyBorder="1" applyAlignment="1">
      <alignment horizontal="center"/>
    </xf>
    <xf numFmtId="172" fontId="0" fillId="0" borderId="40" xfId="0" applyNumberFormat="1" applyFont="1" applyFill="1" applyBorder="1" applyAlignment="1">
      <alignment horizontal="center"/>
    </xf>
    <xf numFmtId="172" fontId="0" fillId="0" borderId="42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/>
      <protection locked="0"/>
    </xf>
    <xf numFmtId="172" fontId="6" fillId="0" borderId="25" xfId="0" applyNumberFormat="1" applyFont="1" applyFill="1" applyBorder="1" applyAlignment="1" applyProtection="1">
      <alignment horizontal="center"/>
      <protection locked="0"/>
    </xf>
    <xf numFmtId="172" fontId="0" fillId="0" borderId="25" xfId="0" applyNumberFormat="1" applyFont="1" applyFill="1" applyBorder="1" applyAlignment="1" applyProtection="1">
      <alignment horizontal="center"/>
      <protection locked="0"/>
    </xf>
    <xf numFmtId="172" fontId="0" fillId="0" borderId="43" xfId="0" applyNumberFormat="1" applyFont="1" applyFill="1" applyBorder="1" applyAlignment="1" applyProtection="1">
      <alignment horizontal="center"/>
      <protection locked="0"/>
    </xf>
    <xf numFmtId="172" fontId="0" fillId="0" borderId="44" xfId="0" applyNumberFormat="1" applyFont="1" applyFill="1" applyBorder="1" applyAlignment="1">
      <alignment horizontal="center"/>
    </xf>
    <xf numFmtId="172" fontId="0" fillId="0" borderId="43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4" fillId="0" borderId="45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/>
      <protection locked="0"/>
    </xf>
    <xf numFmtId="172" fontId="6" fillId="0" borderId="27" xfId="0" applyNumberFormat="1" applyFont="1" applyFill="1" applyBorder="1" applyAlignment="1" applyProtection="1">
      <alignment horizontal="center"/>
      <protection locked="0"/>
    </xf>
    <xf numFmtId="172" fontId="0" fillId="0" borderId="27" xfId="0" applyNumberFormat="1" applyFont="1" applyFill="1" applyBorder="1" applyAlignment="1" applyProtection="1">
      <alignment horizontal="center"/>
      <protection locked="0"/>
    </xf>
    <xf numFmtId="172" fontId="0" fillId="0" borderId="46" xfId="0" applyNumberFormat="1" applyFont="1" applyFill="1" applyBorder="1" applyAlignment="1" applyProtection="1">
      <alignment horizontal="center"/>
      <protection locked="0"/>
    </xf>
    <xf numFmtId="172" fontId="0" fillId="0" borderId="47" xfId="0" applyNumberFormat="1" applyFont="1" applyFill="1" applyBorder="1" applyAlignment="1">
      <alignment horizontal="center"/>
    </xf>
    <xf numFmtId="172" fontId="0" fillId="0" borderId="46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4" fillId="0" borderId="48" xfId="0" applyFont="1" applyFill="1" applyBorder="1" applyAlignment="1" applyProtection="1">
      <alignment/>
      <protection locked="0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2" fontId="6" fillId="0" borderId="50" xfId="0" applyNumberFormat="1" applyFont="1" applyFill="1" applyBorder="1" applyAlignment="1" applyProtection="1">
      <alignment horizontal="center"/>
      <protection locked="0"/>
    </xf>
    <xf numFmtId="172" fontId="0" fillId="0" borderId="50" xfId="0" applyNumberFormat="1" applyFont="1" applyFill="1" applyBorder="1" applyAlignment="1" applyProtection="1">
      <alignment horizontal="center"/>
      <protection locked="0"/>
    </xf>
    <xf numFmtId="172" fontId="0" fillId="0" borderId="51" xfId="0" applyNumberFormat="1" applyFont="1" applyFill="1" applyBorder="1" applyAlignment="1" applyProtection="1">
      <alignment horizontal="center"/>
      <protection locked="0"/>
    </xf>
    <xf numFmtId="0" fontId="0" fillId="0" borderId="52" xfId="0" applyFont="1" applyFill="1" applyBorder="1" applyAlignment="1" applyProtection="1">
      <alignment/>
      <protection locked="0"/>
    </xf>
    <xf numFmtId="172" fontId="6" fillId="0" borderId="53" xfId="0" applyNumberFormat="1" applyFont="1" applyFill="1" applyBorder="1" applyAlignment="1" applyProtection="1">
      <alignment horizontal="center"/>
      <protection locked="0"/>
    </xf>
    <xf numFmtId="172" fontId="0" fillId="0" borderId="52" xfId="0" applyNumberFormat="1" applyFont="1" applyFill="1" applyBorder="1" applyAlignment="1" applyProtection="1">
      <alignment horizontal="center"/>
      <protection locked="0"/>
    </xf>
    <xf numFmtId="172" fontId="0" fillId="0" borderId="54" xfId="0" applyNumberFormat="1" applyFont="1" applyFill="1" applyBorder="1" applyAlignment="1" applyProtection="1">
      <alignment horizontal="center"/>
      <protection locked="0"/>
    </xf>
    <xf numFmtId="172" fontId="0" fillId="0" borderId="55" xfId="0" applyNumberFormat="1" applyFont="1" applyFill="1" applyBorder="1" applyAlignment="1">
      <alignment horizontal="center"/>
    </xf>
    <xf numFmtId="172" fontId="6" fillId="0" borderId="56" xfId="0" applyNumberFormat="1" applyFont="1" applyFill="1" applyBorder="1" applyAlignment="1" applyProtection="1">
      <alignment horizontal="center"/>
      <protection locked="0"/>
    </xf>
    <xf numFmtId="172" fontId="0" fillId="0" borderId="57" xfId="0" applyNumberFormat="1" applyFont="1" applyFill="1" applyBorder="1" applyAlignment="1" applyProtection="1">
      <alignment horizontal="center"/>
      <protection locked="0"/>
    </xf>
    <xf numFmtId="172" fontId="0" fillId="0" borderId="56" xfId="0" applyNumberFormat="1" applyFont="1" applyFill="1" applyBorder="1" applyAlignment="1">
      <alignment horizontal="center"/>
    </xf>
    <xf numFmtId="172" fontId="6" fillId="0" borderId="58" xfId="0" applyNumberFormat="1" applyFont="1" applyFill="1" applyBorder="1" applyAlignment="1" applyProtection="1">
      <alignment horizontal="center"/>
      <protection locked="0"/>
    </xf>
    <xf numFmtId="172" fontId="0" fillId="0" borderId="59" xfId="0" applyNumberFormat="1" applyFont="1" applyFill="1" applyBorder="1" applyAlignment="1" applyProtection="1">
      <alignment horizontal="center"/>
      <protection locked="0"/>
    </xf>
    <xf numFmtId="172" fontId="0" fillId="0" borderId="58" xfId="0" applyNumberFormat="1" applyFont="1" applyFill="1" applyBorder="1" applyAlignment="1">
      <alignment horizontal="center"/>
    </xf>
    <xf numFmtId="172" fontId="6" fillId="0" borderId="52" xfId="0" applyNumberFormat="1" applyFont="1" applyFill="1" applyBorder="1" applyAlignment="1" applyProtection="1">
      <alignment horizontal="center"/>
      <protection locked="0"/>
    </xf>
    <xf numFmtId="172" fontId="0" fillId="0" borderId="49" xfId="0" applyNumberFormat="1" applyFont="1" applyFill="1" applyBorder="1" applyAlignment="1" applyProtection="1">
      <alignment horizontal="center"/>
      <protection locked="0"/>
    </xf>
    <xf numFmtId="172" fontId="0" fillId="0" borderId="60" xfId="0" applyNumberFormat="1" applyFont="1" applyFill="1" applyBorder="1" applyAlignment="1">
      <alignment horizontal="center"/>
    </xf>
    <xf numFmtId="172" fontId="0" fillId="0" borderId="49" xfId="0" applyNumberFormat="1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2" fontId="0" fillId="0" borderId="65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/>
    </xf>
    <xf numFmtId="0" fontId="18" fillId="16" borderId="66" xfId="0" applyFont="1" applyFill="1" applyBorder="1" applyAlignment="1">
      <alignment horizontal="center"/>
    </xf>
    <xf numFmtId="0" fontId="18" fillId="16" borderId="23" xfId="0" applyFont="1" applyFill="1" applyBorder="1" applyAlignment="1">
      <alignment horizontal="center"/>
    </xf>
    <xf numFmtId="0" fontId="18" fillId="16" borderId="22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4" fillId="16" borderId="48" xfId="0" applyFont="1" applyFill="1" applyBorder="1" applyAlignment="1" applyProtection="1">
      <alignment/>
      <protection locked="0"/>
    </xf>
    <xf numFmtId="0" fontId="0" fillId="16" borderId="26" xfId="0" applyFont="1" applyFill="1" applyBorder="1" applyAlignment="1" applyProtection="1">
      <alignment horizontal="center"/>
      <protection locked="0"/>
    </xf>
    <xf numFmtId="0" fontId="0" fillId="16" borderId="26" xfId="0" applyFont="1" applyFill="1" applyBorder="1" applyAlignment="1" applyProtection="1">
      <alignment/>
      <protection locked="0"/>
    </xf>
    <xf numFmtId="172" fontId="6" fillId="16" borderId="26" xfId="0" applyNumberFormat="1" applyFont="1" applyFill="1" applyBorder="1" applyAlignment="1" applyProtection="1">
      <alignment horizontal="center"/>
      <protection locked="0"/>
    </xf>
    <xf numFmtId="172" fontId="0" fillId="16" borderId="26" xfId="0" applyNumberFormat="1" applyFont="1" applyFill="1" applyBorder="1" applyAlignment="1" applyProtection="1">
      <alignment horizontal="center"/>
      <protection locked="0"/>
    </xf>
    <xf numFmtId="172" fontId="0" fillId="16" borderId="40" xfId="0" applyNumberFormat="1" applyFont="1" applyFill="1" applyBorder="1" applyAlignment="1" applyProtection="1">
      <alignment horizontal="center"/>
      <protection locked="0"/>
    </xf>
    <xf numFmtId="172" fontId="0" fillId="16" borderId="41" xfId="0" applyNumberFormat="1" applyFont="1" applyFill="1" applyBorder="1" applyAlignment="1">
      <alignment horizontal="center"/>
    </xf>
    <xf numFmtId="172" fontId="0" fillId="16" borderId="40" xfId="0" applyNumberFormat="1" applyFont="1" applyFill="1" applyBorder="1" applyAlignment="1">
      <alignment horizontal="center"/>
    </xf>
    <xf numFmtId="172" fontId="0" fillId="16" borderId="42" xfId="0" applyNumberFormat="1" applyFont="1" applyFill="1" applyBorder="1" applyAlignment="1">
      <alignment horizontal="center"/>
    </xf>
    <xf numFmtId="0" fontId="40" fillId="16" borderId="10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/>
    </xf>
    <xf numFmtId="0" fontId="4" fillId="16" borderId="39" xfId="0" applyFont="1" applyFill="1" applyBorder="1" applyAlignment="1" applyProtection="1">
      <alignment/>
      <protection locked="0"/>
    </xf>
    <xf numFmtId="0" fontId="0" fillId="16" borderId="25" xfId="0" applyFont="1" applyFill="1" applyBorder="1" applyAlignment="1" applyProtection="1">
      <alignment horizontal="center"/>
      <protection locked="0"/>
    </xf>
    <xf numFmtId="0" fontId="0" fillId="16" borderId="25" xfId="0" applyFont="1" applyFill="1" applyBorder="1" applyAlignment="1" applyProtection="1">
      <alignment/>
      <protection locked="0"/>
    </xf>
    <xf numFmtId="172" fontId="6" fillId="16" borderId="25" xfId="0" applyNumberFormat="1" applyFont="1" applyFill="1" applyBorder="1" applyAlignment="1" applyProtection="1">
      <alignment horizontal="center"/>
      <protection locked="0"/>
    </xf>
    <xf numFmtId="172" fontId="0" fillId="16" borderId="25" xfId="0" applyNumberFormat="1" applyFont="1" applyFill="1" applyBorder="1" applyAlignment="1" applyProtection="1">
      <alignment horizontal="center"/>
      <protection locked="0"/>
    </xf>
    <xf numFmtId="172" fontId="0" fillId="16" borderId="43" xfId="0" applyNumberFormat="1" applyFont="1" applyFill="1" applyBorder="1" applyAlignment="1" applyProtection="1">
      <alignment horizontal="center"/>
      <protection locked="0"/>
    </xf>
    <xf numFmtId="172" fontId="0" fillId="16" borderId="44" xfId="0" applyNumberFormat="1" applyFont="1" applyFill="1" applyBorder="1" applyAlignment="1">
      <alignment horizontal="center"/>
    </xf>
    <xf numFmtId="172" fontId="0" fillId="16" borderId="43" xfId="0" applyNumberFormat="1" applyFont="1" applyFill="1" applyBorder="1" applyAlignment="1">
      <alignment horizontal="center"/>
    </xf>
    <xf numFmtId="172" fontId="0" fillId="16" borderId="43" xfId="0" applyNumberFormat="1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/>
    </xf>
    <xf numFmtId="0" fontId="4" fillId="16" borderId="45" xfId="0" applyFont="1" applyFill="1" applyBorder="1" applyAlignment="1" applyProtection="1">
      <alignment/>
      <protection locked="0"/>
    </xf>
    <xf numFmtId="0" fontId="0" fillId="16" borderId="27" xfId="0" applyFont="1" applyFill="1" applyBorder="1" applyAlignment="1" applyProtection="1">
      <alignment horizontal="center"/>
      <protection locked="0"/>
    </xf>
    <xf numFmtId="0" fontId="0" fillId="16" borderId="27" xfId="0" applyFont="1" applyFill="1" applyBorder="1" applyAlignment="1" applyProtection="1">
      <alignment/>
      <protection locked="0"/>
    </xf>
    <xf numFmtId="172" fontId="6" fillId="16" borderId="27" xfId="0" applyNumberFormat="1" applyFont="1" applyFill="1" applyBorder="1" applyAlignment="1" applyProtection="1">
      <alignment horizontal="center"/>
      <protection locked="0"/>
    </xf>
    <xf numFmtId="172" fontId="0" fillId="16" borderId="27" xfId="0" applyNumberFormat="1" applyFont="1" applyFill="1" applyBorder="1" applyAlignment="1" applyProtection="1">
      <alignment horizontal="center"/>
      <protection locked="0"/>
    </xf>
    <xf numFmtId="172" fontId="0" fillId="16" borderId="46" xfId="0" applyNumberFormat="1" applyFont="1" applyFill="1" applyBorder="1" applyAlignment="1" applyProtection="1">
      <alignment horizontal="center"/>
      <protection locked="0"/>
    </xf>
    <xf numFmtId="172" fontId="0" fillId="16" borderId="47" xfId="0" applyNumberFormat="1" applyFont="1" applyFill="1" applyBorder="1" applyAlignment="1">
      <alignment horizontal="center"/>
    </xf>
    <xf numFmtId="172" fontId="0" fillId="16" borderId="46" xfId="0" applyNumberFormat="1" applyFont="1" applyFill="1" applyBorder="1" applyAlignment="1">
      <alignment horizontal="center"/>
    </xf>
    <xf numFmtId="0" fontId="0" fillId="16" borderId="46" xfId="0" applyFont="1" applyFill="1" applyBorder="1" applyAlignment="1">
      <alignment horizontal="center" vertical="center"/>
    </xf>
    <xf numFmtId="172" fontId="6" fillId="33" borderId="27" xfId="0" applyNumberFormat="1" applyFont="1" applyFill="1" applyBorder="1" applyAlignment="1" applyProtection="1">
      <alignment horizontal="center"/>
      <protection locked="0"/>
    </xf>
    <xf numFmtId="172" fontId="0" fillId="33" borderId="27" xfId="0" applyNumberFormat="1" applyFont="1" applyFill="1" applyBorder="1" applyAlignment="1" applyProtection="1">
      <alignment horizontal="center"/>
      <protection locked="0"/>
    </xf>
    <xf numFmtId="172" fontId="0" fillId="33" borderId="46" xfId="0" applyNumberFormat="1" applyFont="1" applyFill="1" applyBorder="1" applyAlignment="1" applyProtection="1">
      <alignment horizontal="center"/>
      <protection locked="0"/>
    </xf>
    <xf numFmtId="172" fontId="0" fillId="33" borderId="47" xfId="0" applyNumberFormat="1" applyFont="1" applyFill="1" applyBorder="1" applyAlignment="1">
      <alignment horizontal="center"/>
    </xf>
    <xf numFmtId="172" fontId="0" fillId="33" borderId="46" xfId="0" applyNumberFormat="1" applyFont="1" applyFill="1" applyBorder="1" applyAlignment="1">
      <alignment horizontal="center"/>
    </xf>
    <xf numFmtId="172" fontId="0" fillId="33" borderId="42" xfId="0" applyNumberFormat="1" applyFont="1" applyFill="1" applyBorder="1" applyAlignment="1">
      <alignment horizontal="center"/>
    </xf>
    <xf numFmtId="0" fontId="0" fillId="16" borderId="43" xfId="0" applyFont="1" applyFill="1" applyBorder="1" applyAlignment="1">
      <alignment horizontal="center" vertical="center"/>
    </xf>
    <xf numFmtId="0" fontId="0" fillId="16" borderId="52" xfId="0" applyFont="1" applyFill="1" applyBorder="1" applyAlignment="1" applyProtection="1">
      <alignment/>
      <protection locked="0"/>
    </xf>
    <xf numFmtId="172" fontId="6" fillId="16" borderId="52" xfId="0" applyNumberFormat="1" applyFont="1" applyFill="1" applyBorder="1" applyAlignment="1" applyProtection="1">
      <alignment horizontal="center"/>
      <protection locked="0"/>
    </xf>
    <xf numFmtId="172" fontId="0" fillId="16" borderId="52" xfId="0" applyNumberFormat="1" applyFont="1" applyFill="1" applyBorder="1" applyAlignment="1" applyProtection="1">
      <alignment horizontal="center"/>
      <protection locked="0"/>
    </xf>
    <xf numFmtId="172" fontId="0" fillId="16" borderId="49" xfId="0" applyNumberFormat="1" applyFont="1" applyFill="1" applyBorder="1" applyAlignment="1" applyProtection="1">
      <alignment horizontal="center"/>
      <protection locked="0"/>
    </xf>
    <xf numFmtId="172" fontId="0" fillId="16" borderId="60" xfId="0" applyNumberFormat="1" applyFont="1" applyFill="1" applyBorder="1" applyAlignment="1">
      <alignment horizontal="center"/>
    </xf>
    <xf numFmtId="172" fontId="0" fillId="16" borderId="49" xfId="0" applyNumberFormat="1" applyFont="1" applyFill="1" applyBorder="1" applyAlignment="1">
      <alignment horizontal="center"/>
    </xf>
    <xf numFmtId="0" fontId="0" fillId="16" borderId="63" xfId="0" applyFont="1" applyFill="1" applyBorder="1" applyAlignment="1">
      <alignment horizontal="center" vertical="center"/>
    </xf>
    <xf numFmtId="0" fontId="0" fillId="16" borderId="64" xfId="0" applyFont="1" applyFill="1" applyBorder="1" applyAlignment="1">
      <alignment horizontal="center" vertical="center"/>
    </xf>
    <xf numFmtId="0" fontId="4" fillId="33" borderId="45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/>
      <protection locked="0"/>
    </xf>
    <xf numFmtId="0" fontId="21" fillId="0" borderId="23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7" fillId="10" borderId="26" xfId="0" applyFont="1" applyFill="1" applyBorder="1" applyAlignment="1">
      <alignment horizontal="center" vertical="center"/>
    </xf>
    <xf numFmtId="0" fontId="43" fillId="10" borderId="26" xfId="0" applyFont="1" applyFill="1" applyBorder="1" applyAlignment="1">
      <alignment/>
    </xf>
    <xf numFmtId="0" fontId="43" fillId="10" borderId="26" xfId="0" applyFont="1" applyFill="1" applyBorder="1" applyAlignment="1">
      <alignment horizontal="center"/>
    </xf>
    <xf numFmtId="172" fontId="43" fillId="10" borderId="26" xfId="0" applyNumberFormat="1" applyFont="1" applyFill="1" applyBorder="1" applyAlignment="1">
      <alignment horizontal="center"/>
    </xf>
    <xf numFmtId="0" fontId="43" fillId="10" borderId="25" xfId="0" applyFont="1" applyFill="1" applyBorder="1" applyAlignment="1">
      <alignment/>
    </xf>
    <xf numFmtId="1" fontId="44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E9EFF9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F"/>
      <rgbColor rgb="00E7FFE7"/>
      <rgbColor rgb="00FFE8C5"/>
      <rgbColor rgb="00A6CAF0"/>
      <rgbColor rgb="00CC9CCC"/>
      <rgbColor rgb="00CC99FF"/>
      <rgbColor rgb="00FEFFE7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1171575</xdr:colOff>
      <xdr:row>0</xdr:row>
      <xdr:rowOff>371475</xdr:rowOff>
    </xdr:to>
    <xdr:pic>
      <xdr:nvPicPr>
        <xdr:cNvPr id="1" name="Picture 1" descr="logo_CZ_zbrojov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0</xdr:row>
      <xdr:rowOff>38100</xdr:rowOff>
    </xdr:from>
    <xdr:to>
      <xdr:col>20</xdr:col>
      <xdr:colOff>276225</xdr:colOff>
      <xdr:row>0</xdr:row>
      <xdr:rowOff>476250</xdr:rowOff>
    </xdr:to>
    <xdr:pic>
      <xdr:nvPicPr>
        <xdr:cNvPr id="2" name="Picture 2" descr="logo_baldovs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3810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142875</xdr:rowOff>
    </xdr:from>
    <xdr:to>
      <xdr:col>3</xdr:col>
      <xdr:colOff>1152525</xdr:colOff>
      <xdr:row>0</xdr:row>
      <xdr:rowOff>409575</xdr:rowOff>
    </xdr:to>
    <xdr:sp>
      <xdr:nvSpPr>
        <xdr:cNvPr id="3" name="BlokTextu 3"/>
        <xdr:cNvSpPr txBox="1">
          <a:spLocks noChangeArrowheads="1"/>
        </xdr:cNvSpPr>
      </xdr:nvSpPr>
      <xdr:spPr>
        <a:xfrm>
          <a:off x="2047875" y="142875"/>
          <a:ext cx="11430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LESY SR, š.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1" name="Picture 1" descr="logo_CZ_zbrojov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276225</xdr:colOff>
      <xdr:row>0</xdr:row>
      <xdr:rowOff>0</xdr:rowOff>
    </xdr:to>
    <xdr:pic>
      <xdr:nvPicPr>
        <xdr:cNvPr id="2" name="Picture 2" descr="logo_baldovs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847725</xdr:colOff>
      <xdr:row>0</xdr:row>
      <xdr:rowOff>0</xdr:rowOff>
    </xdr:to>
    <xdr:pic>
      <xdr:nvPicPr>
        <xdr:cNvPr id="3" name="Picture 3" descr="logo_hubertlo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7</xdr:col>
      <xdr:colOff>57150</xdr:colOff>
      <xdr:row>0</xdr:row>
      <xdr:rowOff>0</xdr:rowOff>
    </xdr:to>
    <xdr:pic>
      <xdr:nvPicPr>
        <xdr:cNvPr id="4" name="Picture 4" descr="logo_halal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2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4.125" style="0" customWidth="1"/>
    <col min="2" max="2" width="26.375" style="0" customWidth="1"/>
    <col min="3" max="3" width="21.625" style="0" customWidth="1"/>
    <col min="4" max="4" width="18.875" style="0" customWidth="1"/>
    <col min="5" max="5" width="25.375" style="0" customWidth="1"/>
    <col min="6" max="6" width="12.125" style="0" customWidth="1"/>
    <col min="7" max="7" width="17.375" style="0" customWidth="1"/>
  </cols>
  <sheetData>
    <row r="1" spans="1:5" ht="18" customHeight="1">
      <c r="A1" s="19" t="s">
        <v>41</v>
      </c>
      <c r="B1" s="19"/>
      <c r="C1" s="19"/>
      <c r="D1" s="19"/>
      <c r="E1" s="77"/>
    </row>
    <row r="2" spans="1:5" ht="18" customHeight="1">
      <c r="A2" s="19" t="s">
        <v>96</v>
      </c>
      <c r="B2" s="19"/>
      <c r="C2" s="19"/>
      <c r="D2" s="19"/>
      <c r="E2" s="77"/>
    </row>
    <row r="3" spans="1:5" ht="18" customHeight="1">
      <c r="A3" s="77"/>
      <c r="B3" s="77"/>
      <c r="C3" s="77"/>
      <c r="D3" s="77"/>
      <c r="E3" s="77"/>
    </row>
    <row r="4" spans="1:5" ht="18" customHeight="1">
      <c r="A4" s="50" t="s">
        <v>51</v>
      </c>
      <c r="B4" s="50"/>
      <c r="C4" s="49"/>
      <c r="D4" s="49"/>
      <c r="E4" s="49"/>
    </row>
    <row r="5" spans="1:5" ht="53.25" customHeight="1">
      <c r="A5" s="78" t="s">
        <v>43</v>
      </c>
      <c r="B5" s="79" t="s">
        <v>44</v>
      </c>
      <c r="C5" s="79" t="s">
        <v>45</v>
      </c>
      <c r="D5" s="79" t="s">
        <v>42</v>
      </c>
      <c r="E5" s="80" t="s">
        <v>47</v>
      </c>
    </row>
    <row r="6" spans="1:5" ht="18" customHeight="1" thickBot="1">
      <c r="A6" s="49" t="s">
        <v>48</v>
      </c>
      <c r="B6" s="60" t="s">
        <v>85</v>
      </c>
      <c r="C6" s="49" t="s">
        <v>55</v>
      </c>
      <c r="D6" s="49" t="s">
        <v>66</v>
      </c>
      <c r="E6" s="49"/>
    </row>
    <row r="7" spans="1:5" ht="18" customHeight="1">
      <c r="A7" s="49" t="s">
        <v>49</v>
      </c>
      <c r="B7" s="59" t="s">
        <v>86</v>
      </c>
      <c r="C7" s="49" t="s">
        <v>55</v>
      </c>
      <c r="D7" s="49" t="s">
        <v>97</v>
      </c>
      <c r="E7" s="49"/>
    </row>
    <row r="8" spans="1:5" ht="18" customHeight="1">
      <c r="A8" s="49" t="s">
        <v>50</v>
      </c>
      <c r="B8" s="58" t="s">
        <v>88</v>
      </c>
      <c r="C8" s="49" t="s">
        <v>59</v>
      </c>
      <c r="D8" s="49" t="s">
        <v>65</v>
      </c>
      <c r="E8" s="49"/>
    </row>
    <row r="9" spans="1:5" ht="18" customHeight="1">
      <c r="A9" s="77"/>
      <c r="B9" s="77"/>
      <c r="C9" s="77"/>
      <c r="D9" s="77"/>
      <c r="E9" s="77"/>
    </row>
    <row r="10" spans="1:5" ht="18" customHeight="1">
      <c r="A10" s="77"/>
      <c r="B10" s="77"/>
      <c r="C10" s="77"/>
      <c r="D10" s="77"/>
      <c r="E10" s="77"/>
    </row>
    <row r="11" spans="1:5" ht="18" customHeight="1">
      <c r="A11" s="50" t="s">
        <v>52</v>
      </c>
      <c r="B11" s="50"/>
      <c r="C11" s="49"/>
      <c r="D11" s="77"/>
      <c r="E11" s="77"/>
    </row>
    <row r="12" spans="1:5" ht="18" customHeight="1">
      <c r="A12" s="50" t="s">
        <v>98</v>
      </c>
      <c r="B12" s="50" t="s">
        <v>93</v>
      </c>
      <c r="C12" s="49">
        <v>588</v>
      </c>
      <c r="D12" s="77"/>
      <c r="E12" s="77"/>
    </row>
    <row r="13" spans="1:5" ht="18" customHeight="1">
      <c r="A13" s="49" t="s">
        <v>48</v>
      </c>
      <c r="B13" s="49" t="s">
        <v>30</v>
      </c>
      <c r="C13" s="49" t="s">
        <v>99</v>
      </c>
      <c r="D13" s="77"/>
      <c r="E13" s="77"/>
    </row>
    <row r="14" spans="1:5" ht="18" customHeight="1">
      <c r="A14" s="49" t="s">
        <v>49</v>
      </c>
      <c r="B14" s="49" t="s">
        <v>100</v>
      </c>
      <c r="C14" s="49" t="s">
        <v>101</v>
      </c>
      <c r="D14" s="77"/>
      <c r="E14" s="77"/>
    </row>
    <row r="15" spans="1:5" ht="18" customHeight="1">
      <c r="A15" s="49" t="s">
        <v>50</v>
      </c>
      <c r="B15" s="49" t="s">
        <v>102</v>
      </c>
      <c r="C15" s="49" t="s">
        <v>103</v>
      </c>
      <c r="D15" s="77"/>
      <c r="E15" s="77"/>
    </row>
    <row r="16" spans="1:5" ht="18" customHeight="1">
      <c r="A16" s="77"/>
      <c r="B16" s="77"/>
      <c r="C16" s="77"/>
      <c r="D16" s="77"/>
      <c r="E16" s="77"/>
    </row>
    <row r="17" spans="1:5" ht="18" customHeight="1">
      <c r="A17" s="77"/>
      <c r="B17" s="77"/>
      <c r="C17" s="77"/>
      <c r="D17" s="77"/>
      <c r="E17" s="77"/>
    </row>
    <row r="18" ht="18" customHeight="1"/>
    <row r="19" ht="18" customHeight="1"/>
    <row r="20" spans="1:4" ht="18" customHeight="1">
      <c r="A20" s="19" t="s">
        <v>64</v>
      </c>
      <c r="B20" s="77"/>
      <c r="C20" s="77"/>
      <c r="D20" s="77"/>
    </row>
    <row r="21" spans="1:4" ht="18" customHeight="1">
      <c r="A21" s="77" t="s">
        <v>104</v>
      </c>
      <c r="B21" s="77"/>
      <c r="C21" s="77"/>
      <c r="D21" s="77"/>
    </row>
    <row r="22" spans="1:4" ht="15">
      <c r="A22" s="77" t="s">
        <v>105</v>
      </c>
      <c r="B22" s="77"/>
      <c r="C22" s="77"/>
      <c r="D22" s="77"/>
    </row>
    <row r="24" spans="1:4" ht="15.75">
      <c r="A24" s="19"/>
      <c r="B24" s="18"/>
      <c r="C24" s="18"/>
      <c r="D24" s="18"/>
    </row>
    <row r="25" spans="1:4" ht="15">
      <c r="A25" s="18"/>
      <c r="B25" s="18"/>
      <c r="C25" s="18"/>
      <c r="D25" s="18"/>
    </row>
    <row r="26" spans="1:4" ht="21.75" customHeight="1">
      <c r="A26" s="18"/>
      <c r="B26" s="18"/>
      <c r="C26" s="18"/>
      <c r="D26" s="18"/>
    </row>
  </sheetData>
  <sheetProtection/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71"/>
  <sheetViews>
    <sheetView tabSelected="1" zoomScalePageLayoutView="0" workbookViewId="0" topLeftCell="A1">
      <selection activeCell="V46" sqref="V46"/>
    </sheetView>
  </sheetViews>
  <sheetFormatPr defaultColWidth="9.00390625" defaultRowHeight="12.75"/>
  <cols>
    <col min="1" max="1" width="3.375" style="0" customWidth="1"/>
    <col min="2" max="2" width="18.125" style="0" customWidth="1"/>
    <col min="3" max="3" width="5.25390625" style="0" customWidth="1"/>
    <col min="4" max="4" width="25.00390625" style="0" customWidth="1"/>
    <col min="5" max="14" width="5.75390625" style="0" customWidth="1"/>
    <col min="15" max="15" width="6.00390625" style="0" bestFit="1" customWidth="1"/>
    <col min="16" max="16" width="5.375" style="0" customWidth="1"/>
    <col min="17" max="17" width="5.75390625" style="0" customWidth="1"/>
    <col min="18" max="18" width="6.875" style="0" customWidth="1"/>
    <col min="19" max="19" width="7.625" style="0" customWidth="1"/>
    <col min="20" max="21" width="5.75390625" style="0" customWidth="1"/>
  </cols>
  <sheetData>
    <row r="1" spans="1:21" ht="39.75" customHeight="1" thickBot="1">
      <c r="A1" s="139" t="s">
        <v>130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1" ht="27.75" thickBot="1">
      <c r="A2" s="20" t="s">
        <v>0</v>
      </c>
      <c r="B2" s="21" t="s">
        <v>1</v>
      </c>
      <c r="C2" s="47" t="s">
        <v>67</v>
      </c>
      <c r="D2" s="22" t="s">
        <v>2</v>
      </c>
      <c r="E2" s="23" t="s">
        <v>35</v>
      </c>
      <c r="F2" s="24" t="s">
        <v>3</v>
      </c>
      <c r="G2" s="25" t="s">
        <v>4</v>
      </c>
      <c r="H2" s="25" t="s">
        <v>5</v>
      </c>
      <c r="I2" s="26" t="s">
        <v>32</v>
      </c>
      <c r="J2" s="24" t="s">
        <v>31</v>
      </c>
      <c r="K2" s="27" t="s">
        <v>6</v>
      </c>
      <c r="L2" s="27" t="s">
        <v>7</v>
      </c>
      <c r="M2" s="28" t="s">
        <v>33</v>
      </c>
      <c r="N2" s="28" t="s">
        <v>34</v>
      </c>
      <c r="O2" s="29" t="s">
        <v>8</v>
      </c>
      <c r="P2" s="30" t="s">
        <v>38</v>
      </c>
      <c r="Q2" s="45" t="s">
        <v>38</v>
      </c>
      <c r="R2" s="46" t="s">
        <v>36</v>
      </c>
      <c r="S2" s="31" t="s">
        <v>9</v>
      </c>
      <c r="T2" s="31" t="s">
        <v>37</v>
      </c>
      <c r="U2" s="32" t="s">
        <v>9</v>
      </c>
    </row>
    <row r="3" spans="1:21" s="93" customFormat="1" ht="15" customHeight="1" thickTop="1">
      <c r="A3" s="82"/>
      <c r="B3" s="83" t="s">
        <v>62</v>
      </c>
      <c r="C3" s="84">
        <v>1</v>
      </c>
      <c r="D3" s="85" t="s">
        <v>131</v>
      </c>
      <c r="E3" s="86">
        <v>30</v>
      </c>
      <c r="F3" s="87">
        <v>15</v>
      </c>
      <c r="G3" s="87">
        <v>20</v>
      </c>
      <c r="H3" s="87">
        <v>13.5</v>
      </c>
      <c r="I3" s="87">
        <v>15</v>
      </c>
      <c r="J3" s="87">
        <v>8.5</v>
      </c>
      <c r="K3" s="87">
        <v>20</v>
      </c>
      <c r="L3" s="87">
        <v>43</v>
      </c>
      <c r="M3" s="87">
        <v>0</v>
      </c>
      <c r="N3" s="87">
        <v>5</v>
      </c>
      <c r="O3" s="88">
        <v>15</v>
      </c>
      <c r="P3" s="89"/>
      <c r="Q3" s="90"/>
      <c r="R3" s="91">
        <f aca="true" t="shared" si="0" ref="R3:R22">SUM(E3:Q3)</f>
        <v>185</v>
      </c>
      <c r="S3" s="147">
        <f aca="true" t="shared" si="1" ref="S3:S34">RANK(R3,$R$3:$R$59)</f>
        <v>29</v>
      </c>
      <c r="T3" s="92"/>
      <c r="U3" s="141"/>
    </row>
    <row r="4" spans="1:21" s="93" customFormat="1" ht="15" customHeight="1">
      <c r="A4" s="82">
        <v>1</v>
      </c>
      <c r="B4" s="83" t="s">
        <v>62</v>
      </c>
      <c r="C4" s="94">
        <v>2</v>
      </c>
      <c r="D4" s="95" t="s">
        <v>70</v>
      </c>
      <c r="E4" s="96">
        <v>30</v>
      </c>
      <c r="F4" s="97">
        <v>15</v>
      </c>
      <c r="G4" s="97">
        <v>20</v>
      </c>
      <c r="H4" s="97">
        <v>15</v>
      </c>
      <c r="I4" s="97">
        <v>15</v>
      </c>
      <c r="J4" s="97">
        <v>8.5</v>
      </c>
      <c r="K4" s="97">
        <v>25</v>
      </c>
      <c r="L4" s="97">
        <v>39</v>
      </c>
      <c r="M4" s="97">
        <v>0</v>
      </c>
      <c r="N4" s="97">
        <v>0</v>
      </c>
      <c r="O4" s="98">
        <v>15</v>
      </c>
      <c r="P4" s="99"/>
      <c r="Q4" s="100"/>
      <c r="R4" s="91">
        <f t="shared" si="0"/>
        <v>182.5</v>
      </c>
      <c r="S4" s="147">
        <f t="shared" si="1"/>
        <v>36</v>
      </c>
      <c r="T4" s="101">
        <f>R3+R4+R5</f>
        <v>554.5</v>
      </c>
      <c r="U4" s="142">
        <f>RANK(T4,$T$3:$T$59)</f>
        <v>11</v>
      </c>
    </row>
    <row r="5" spans="1:21" s="93" customFormat="1" ht="15" customHeight="1" thickBot="1">
      <c r="A5" s="102"/>
      <c r="B5" s="103" t="s">
        <v>62</v>
      </c>
      <c r="C5" s="104">
        <v>3</v>
      </c>
      <c r="D5" s="105" t="s">
        <v>71</v>
      </c>
      <c r="E5" s="106">
        <v>30</v>
      </c>
      <c r="F5" s="107">
        <v>15</v>
      </c>
      <c r="G5" s="107">
        <v>20</v>
      </c>
      <c r="H5" s="107">
        <v>15</v>
      </c>
      <c r="I5" s="107">
        <v>15</v>
      </c>
      <c r="J5" s="107">
        <v>10</v>
      </c>
      <c r="K5" s="107">
        <v>25</v>
      </c>
      <c r="L5" s="107">
        <v>42</v>
      </c>
      <c r="M5" s="107">
        <v>0</v>
      </c>
      <c r="N5" s="107">
        <v>0</v>
      </c>
      <c r="O5" s="108">
        <v>15</v>
      </c>
      <c r="P5" s="109"/>
      <c r="Q5" s="110"/>
      <c r="R5" s="91">
        <f t="shared" si="0"/>
        <v>187</v>
      </c>
      <c r="S5" s="147">
        <f t="shared" si="1"/>
        <v>23</v>
      </c>
      <c r="T5" s="111"/>
      <c r="U5" s="143"/>
    </row>
    <row r="6" spans="1:21" s="93" customFormat="1" ht="15" customHeight="1">
      <c r="A6" s="112"/>
      <c r="B6" s="113" t="s">
        <v>57</v>
      </c>
      <c r="C6" s="84">
        <v>4</v>
      </c>
      <c r="D6" s="85" t="s">
        <v>138</v>
      </c>
      <c r="E6" s="86">
        <v>30</v>
      </c>
      <c r="F6" s="87">
        <v>6</v>
      </c>
      <c r="G6" s="87">
        <v>18</v>
      </c>
      <c r="H6" s="87">
        <v>15</v>
      </c>
      <c r="I6" s="87">
        <v>15</v>
      </c>
      <c r="J6" s="87">
        <v>3</v>
      </c>
      <c r="K6" s="87">
        <v>20</v>
      </c>
      <c r="L6" s="87">
        <v>43</v>
      </c>
      <c r="M6" s="87">
        <v>0</v>
      </c>
      <c r="N6" s="87">
        <v>5</v>
      </c>
      <c r="O6" s="88">
        <v>15</v>
      </c>
      <c r="P6" s="89"/>
      <c r="Q6" s="90"/>
      <c r="R6" s="91">
        <f t="shared" si="0"/>
        <v>170</v>
      </c>
      <c r="S6" s="147">
        <f t="shared" si="1"/>
        <v>46</v>
      </c>
      <c r="T6" s="114"/>
      <c r="U6" s="144"/>
    </row>
    <row r="7" spans="1:21" s="93" customFormat="1" ht="15" customHeight="1">
      <c r="A7" s="82">
        <v>2</v>
      </c>
      <c r="B7" s="83" t="s">
        <v>57</v>
      </c>
      <c r="C7" s="94">
        <v>5</v>
      </c>
      <c r="D7" s="95" t="s">
        <v>72</v>
      </c>
      <c r="E7" s="96">
        <v>29</v>
      </c>
      <c r="F7" s="97">
        <v>9</v>
      </c>
      <c r="G7" s="97">
        <v>16</v>
      </c>
      <c r="H7" s="97">
        <v>13.5</v>
      </c>
      <c r="I7" s="97">
        <v>15</v>
      </c>
      <c r="J7" s="97">
        <v>8.5</v>
      </c>
      <c r="K7" s="97">
        <v>20</v>
      </c>
      <c r="L7" s="97">
        <v>42</v>
      </c>
      <c r="M7" s="97">
        <v>0</v>
      </c>
      <c r="N7" s="97">
        <v>0</v>
      </c>
      <c r="O7" s="98">
        <v>15</v>
      </c>
      <c r="P7" s="99"/>
      <c r="Q7" s="100"/>
      <c r="R7" s="91">
        <f t="shared" si="0"/>
        <v>168</v>
      </c>
      <c r="S7" s="147">
        <f t="shared" si="1"/>
        <v>48</v>
      </c>
      <c r="T7" s="101">
        <f>R6+R7+R8</f>
        <v>532.5</v>
      </c>
      <c r="U7" s="142">
        <f>RANK(T7,$T$3:$T$59)</f>
        <v>15</v>
      </c>
    </row>
    <row r="8" spans="1:21" s="93" customFormat="1" ht="15" customHeight="1" thickBot="1">
      <c r="A8" s="102"/>
      <c r="B8" s="103" t="s">
        <v>57</v>
      </c>
      <c r="C8" s="104">
        <v>6</v>
      </c>
      <c r="D8" s="105" t="s">
        <v>73</v>
      </c>
      <c r="E8" s="106">
        <v>30</v>
      </c>
      <c r="F8" s="107">
        <v>15</v>
      </c>
      <c r="G8" s="107">
        <v>20</v>
      </c>
      <c r="H8" s="107">
        <v>15</v>
      </c>
      <c r="I8" s="107">
        <v>15</v>
      </c>
      <c r="J8" s="107">
        <v>8.5</v>
      </c>
      <c r="K8" s="107">
        <v>25</v>
      </c>
      <c r="L8" s="107">
        <v>41</v>
      </c>
      <c r="M8" s="107">
        <v>5</v>
      </c>
      <c r="N8" s="107">
        <v>5</v>
      </c>
      <c r="O8" s="108">
        <v>15</v>
      </c>
      <c r="P8" s="109"/>
      <c r="Q8" s="110"/>
      <c r="R8" s="91">
        <f t="shared" si="0"/>
        <v>194.5</v>
      </c>
      <c r="S8" s="147">
        <f t="shared" si="1"/>
        <v>9</v>
      </c>
      <c r="T8" s="111"/>
      <c r="U8" s="143"/>
    </row>
    <row r="9" spans="1:21" s="93" customFormat="1" ht="15" customHeight="1">
      <c r="A9" s="112"/>
      <c r="B9" s="113" t="s">
        <v>61</v>
      </c>
      <c r="C9" s="84">
        <v>7</v>
      </c>
      <c r="D9" s="85" t="s">
        <v>74</v>
      </c>
      <c r="E9" s="86">
        <v>29</v>
      </c>
      <c r="F9" s="87">
        <v>15</v>
      </c>
      <c r="G9" s="87">
        <v>20</v>
      </c>
      <c r="H9" s="87">
        <v>15</v>
      </c>
      <c r="I9" s="87">
        <v>15</v>
      </c>
      <c r="J9" s="87">
        <v>10</v>
      </c>
      <c r="K9" s="87">
        <v>25</v>
      </c>
      <c r="L9" s="87">
        <v>45</v>
      </c>
      <c r="M9" s="87">
        <v>5</v>
      </c>
      <c r="N9" s="87">
        <v>5</v>
      </c>
      <c r="O9" s="88">
        <v>15</v>
      </c>
      <c r="P9" s="89"/>
      <c r="Q9" s="90"/>
      <c r="R9" s="91">
        <f t="shared" si="0"/>
        <v>199</v>
      </c>
      <c r="S9" s="147">
        <f t="shared" si="1"/>
        <v>4</v>
      </c>
      <c r="T9" s="92"/>
      <c r="U9" s="145"/>
    </row>
    <row r="10" spans="1:21" s="93" customFormat="1" ht="15" customHeight="1">
      <c r="A10" s="82">
        <v>3</v>
      </c>
      <c r="B10" s="83" t="s">
        <v>61</v>
      </c>
      <c r="C10" s="94">
        <v>8</v>
      </c>
      <c r="D10" s="95" t="s">
        <v>128</v>
      </c>
      <c r="E10" s="96">
        <v>29</v>
      </c>
      <c r="F10" s="97">
        <v>15</v>
      </c>
      <c r="G10" s="97">
        <v>16</v>
      </c>
      <c r="H10" s="97">
        <v>15</v>
      </c>
      <c r="I10" s="97">
        <v>15</v>
      </c>
      <c r="J10" s="97">
        <v>10</v>
      </c>
      <c r="K10" s="97">
        <v>25</v>
      </c>
      <c r="L10" s="97">
        <v>41</v>
      </c>
      <c r="M10" s="97">
        <v>0</v>
      </c>
      <c r="N10" s="97">
        <v>0</v>
      </c>
      <c r="O10" s="98">
        <v>15</v>
      </c>
      <c r="P10" s="99"/>
      <c r="Q10" s="100"/>
      <c r="R10" s="91">
        <f t="shared" si="0"/>
        <v>181</v>
      </c>
      <c r="S10" s="147">
        <f t="shared" si="1"/>
        <v>40</v>
      </c>
      <c r="T10" s="101">
        <f>R9+R10+R11</f>
        <v>569</v>
      </c>
      <c r="U10" s="142">
        <f>RANK(T10,$T$3:$T$59)</f>
        <v>6</v>
      </c>
    </row>
    <row r="11" spans="1:21" s="93" customFormat="1" ht="15" customHeight="1" thickBot="1">
      <c r="A11" s="102"/>
      <c r="B11" s="103" t="s">
        <v>61</v>
      </c>
      <c r="C11" s="104">
        <v>9</v>
      </c>
      <c r="D11" s="105" t="s">
        <v>75</v>
      </c>
      <c r="E11" s="106">
        <v>29</v>
      </c>
      <c r="F11" s="107">
        <v>15</v>
      </c>
      <c r="G11" s="107">
        <v>16</v>
      </c>
      <c r="H11" s="107">
        <v>15</v>
      </c>
      <c r="I11" s="107">
        <v>15</v>
      </c>
      <c r="J11" s="107">
        <v>10</v>
      </c>
      <c r="K11" s="107">
        <v>20</v>
      </c>
      <c r="L11" s="107">
        <v>44</v>
      </c>
      <c r="M11" s="107">
        <v>5</v>
      </c>
      <c r="N11" s="107">
        <v>5</v>
      </c>
      <c r="O11" s="108">
        <v>15</v>
      </c>
      <c r="P11" s="109"/>
      <c r="Q11" s="110"/>
      <c r="R11" s="91">
        <f t="shared" si="0"/>
        <v>189</v>
      </c>
      <c r="S11" s="147">
        <f t="shared" si="1"/>
        <v>20</v>
      </c>
      <c r="T11" s="111"/>
      <c r="U11" s="143"/>
    </row>
    <row r="12" spans="1:21" s="93" customFormat="1" ht="15" customHeight="1">
      <c r="A12" s="112"/>
      <c r="B12" s="113" t="s">
        <v>114</v>
      </c>
      <c r="C12" s="84">
        <v>10</v>
      </c>
      <c r="D12" s="85" t="s">
        <v>115</v>
      </c>
      <c r="E12" s="86">
        <v>30</v>
      </c>
      <c r="F12" s="87">
        <v>15</v>
      </c>
      <c r="G12" s="87">
        <v>16</v>
      </c>
      <c r="H12" s="87">
        <v>15</v>
      </c>
      <c r="I12" s="87">
        <v>15</v>
      </c>
      <c r="J12" s="87">
        <v>8.5</v>
      </c>
      <c r="K12" s="87">
        <v>25</v>
      </c>
      <c r="L12" s="87">
        <v>45</v>
      </c>
      <c r="M12" s="87">
        <v>0</v>
      </c>
      <c r="N12" s="87">
        <v>5</v>
      </c>
      <c r="O12" s="88">
        <v>15</v>
      </c>
      <c r="P12" s="89"/>
      <c r="Q12" s="90"/>
      <c r="R12" s="91">
        <f t="shared" si="0"/>
        <v>189.5</v>
      </c>
      <c r="S12" s="147">
        <f t="shared" si="1"/>
        <v>17</v>
      </c>
      <c r="T12" s="92"/>
      <c r="U12" s="145"/>
    </row>
    <row r="13" spans="1:21" s="93" customFormat="1" ht="15" customHeight="1">
      <c r="A13" s="82">
        <v>4</v>
      </c>
      <c r="B13" s="83" t="s">
        <v>114</v>
      </c>
      <c r="C13" s="94">
        <v>11</v>
      </c>
      <c r="D13" s="95" t="s">
        <v>116</v>
      </c>
      <c r="E13" s="96">
        <v>30</v>
      </c>
      <c r="F13" s="97">
        <v>15</v>
      </c>
      <c r="G13" s="97">
        <v>18</v>
      </c>
      <c r="H13" s="97">
        <v>15</v>
      </c>
      <c r="I13" s="97">
        <v>15</v>
      </c>
      <c r="J13" s="97">
        <v>8.5</v>
      </c>
      <c r="K13" s="97">
        <v>25</v>
      </c>
      <c r="L13" s="97">
        <v>38</v>
      </c>
      <c r="M13" s="97">
        <v>5</v>
      </c>
      <c r="N13" s="97">
        <v>5</v>
      </c>
      <c r="O13" s="98">
        <v>15</v>
      </c>
      <c r="P13" s="99"/>
      <c r="Q13" s="100"/>
      <c r="R13" s="91">
        <f t="shared" si="0"/>
        <v>189.5</v>
      </c>
      <c r="S13" s="147">
        <f t="shared" si="1"/>
        <v>17</v>
      </c>
      <c r="T13" s="101">
        <f>R12+R13+R14</f>
        <v>564.5</v>
      </c>
      <c r="U13" s="142">
        <f>RANK(T13,$T$3:$T$59)</f>
        <v>8</v>
      </c>
    </row>
    <row r="14" spans="1:21" s="93" customFormat="1" ht="15" customHeight="1" thickBot="1">
      <c r="A14" s="102"/>
      <c r="B14" s="103" t="s">
        <v>114</v>
      </c>
      <c r="C14" s="104">
        <v>12</v>
      </c>
      <c r="D14" s="105" t="s">
        <v>117</v>
      </c>
      <c r="E14" s="106">
        <v>30</v>
      </c>
      <c r="F14" s="107">
        <v>15</v>
      </c>
      <c r="G14" s="107">
        <v>18</v>
      </c>
      <c r="H14" s="107">
        <v>10.5</v>
      </c>
      <c r="I14" s="107">
        <v>13</v>
      </c>
      <c r="J14" s="107">
        <v>10</v>
      </c>
      <c r="K14" s="107">
        <v>25</v>
      </c>
      <c r="L14" s="107">
        <v>44</v>
      </c>
      <c r="M14" s="107">
        <v>0</v>
      </c>
      <c r="N14" s="107">
        <v>5</v>
      </c>
      <c r="O14" s="108">
        <v>15</v>
      </c>
      <c r="P14" s="109"/>
      <c r="Q14" s="110"/>
      <c r="R14" s="91">
        <f t="shared" si="0"/>
        <v>185.5</v>
      </c>
      <c r="S14" s="147">
        <f t="shared" si="1"/>
        <v>26</v>
      </c>
      <c r="T14" s="111"/>
      <c r="U14" s="143"/>
    </row>
    <row r="15" spans="1:21" s="93" customFormat="1" ht="15" customHeight="1">
      <c r="A15" s="112"/>
      <c r="B15" s="113" t="s">
        <v>60</v>
      </c>
      <c r="C15" s="84">
        <v>13</v>
      </c>
      <c r="D15" s="85" t="s">
        <v>76</v>
      </c>
      <c r="E15" s="86">
        <v>30</v>
      </c>
      <c r="F15" s="87">
        <v>15</v>
      </c>
      <c r="G15" s="87">
        <v>20</v>
      </c>
      <c r="H15" s="87">
        <v>13.5</v>
      </c>
      <c r="I15" s="87">
        <v>15</v>
      </c>
      <c r="J15" s="87">
        <v>7</v>
      </c>
      <c r="K15" s="87">
        <v>25</v>
      </c>
      <c r="L15" s="87">
        <v>44</v>
      </c>
      <c r="M15" s="87">
        <v>0</v>
      </c>
      <c r="N15" s="87">
        <v>0</v>
      </c>
      <c r="O15" s="88">
        <v>15</v>
      </c>
      <c r="P15" s="89"/>
      <c r="Q15" s="90"/>
      <c r="R15" s="91">
        <f t="shared" si="0"/>
        <v>184.5</v>
      </c>
      <c r="S15" s="147">
        <f t="shared" si="1"/>
        <v>31</v>
      </c>
      <c r="T15" s="92"/>
      <c r="U15" s="145"/>
    </row>
    <row r="16" spans="1:21" s="93" customFormat="1" ht="15" customHeight="1">
      <c r="A16" s="82">
        <v>5</v>
      </c>
      <c r="B16" s="83" t="s">
        <v>60</v>
      </c>
      <c r="C16" s="94">
        <v>14</v>
      </c>
      <c r="D16" s="95" t="s">
        <v>125</v>
      </c>
      <c r="E16" s="96">
        <v>23</v>
      </c>
      <c r="F16" s="97">
        <v>4.5</v>
      </c>
      <c r="G16" s="97">
        <v>16</v>
      </c>
      <c r="H16" s="97">
        <v>6</v>
      </c>
      <c r="I16" s="97">
        <v>14</v>
      </c>
      <c r="J16" s="97">
        <v>5.5</v>
      </c>
      <c r="K16" s="97">
        <v>15</v>
      </c>
      <c r="L16" s="97">
        <v>38</v>
      </c>
      <c r="M16" s="97">
        <v>5</v>
      </c>
      <c r="N16" s="97">
        <v>0</v>
      </c>
      <c r="O16" s="98">
        <v>14</v>
      </c>
      <c r="P16" s="99"/>
      <c r="Q16" s="100"/>
      <c r="R16" s="91">
        <f t="shared" si="0"/>
        <v>141</v>
      </c>
      <c r="S16" s="147">
        <f t="shared" si="1"/>
        <v>56</v>
      </c>
      <c r="T16" s="101">
        <f>R15+R16+R17</f>
        <v>482.5</v>
      </c>
      <c r="U16" s="142">
        <f>RANK(T16,$T$3:$T$59)</f>
        <v>18</v>
      </c>
    </row>
    <row r="17" spans="1:21" s="93" customFormat="1" ht="15" customHeight="1" thickBot="1">
      <c r="A17" s="102"/>
      <c r="B17" s="103" t="s">
        <v>60</v>
      </c>
      <c r="C17" s="104">
        <v>15</v>
      </c>
      <c r="D17" s="105" t="s">
        <v>126</v>
      </c>
      <c r="E17" s="106">
        <v>27</v>
      </c>
      <c r="F17" s="107">
        <v>9</v>
      </c>
      <c r="G17" s="107">
        <v>14</v>
      </c>
      <c r="H17" s="107">
        <v>13.5</v>
      </c>
      <c r="I17" s="107">
        <v>15</v>
      </c>
      <c r="J17" s="107">
        <v>5.5</v>
      </c>
      <c r="K17" s="107">
        <v>15</v>
      </c>
      <c r="L17" s="107">
        <v>38</v>
      </c>
      <c r="M17" s="107">
        <v>5</v>
      </c>
      <c r="N17" s="107">
        <v>0</v>
      </c>
      <c r="O17" s="108">
        <v>15</v>
      </c>
      <c r="P17" s="109"/>
      <c r="Q17" s="110"/>
      <c r="R17" s="91">
        <f t="shared" si="0"/>
        <v>157</v>
      </c>
      <c r="S17" s="147">
        <f t="shared" si="1"/>
        <v>52</v>
      </c>
      <c r="T17" s="111"/>
      <c r="U17" s="143"/>
    </row>
    <row r="18" spans="1:21" s="93" customFormat="1" ht="15" customHeight="1">
      <c r="A18" s="112"/>
      <c r="B18" s="113" t="s">
        <v>77</v>
      </c>
      <c r="C18" s="84">
        <v>16</v>
      </c>
      <c r="D18" s="85" t="s">
        <v>78</v>
      </c>
      <c r="E18" s="86">
        <v>30</v>
      </c>
      <c r="F18" s="87">
        <v>15</v>
      </c>
      <c r="G18" s="87">
        <v>20</v>
      </c>
      <c r="H18" s="87">
        <v>15</v>
      </c>
      <c r="I18" s="87">
        <v>15</v>
      </c>
      <c r="J18" s="87">
        <v>8.5</v>
      </c>
      <c r="K18" s="87">
        <v>25</v>
      </c>
      <c r="L18" s="87">
        <v>39</v>
      </c>
      <c r="M18" s="87">
        <v>5</v>
      </c>
      <c r="N18" s="87">
        <v>0</v>
      </c>
      <c r="O18" s="88">
        <v>15</v>
      </c>
      <c r="P18" s="89"/>
      <c r="Q18" s="90"/>
      <c r="R18" s="91">
        <f t="shared" si="0"/>
        <v>187.5</v>
      </c>
      <c r="S18" s="147">
        <f t="shared" si="1"/>
        <v>22</v>
      </c>
      <c r="T18" s="92"/>
      <c r="U18" s="145"/>
    </row>
    <row r="19" spans="1:21" s="93" customFormat="1" ht="15" customHeight="1">
      <c r="A19" s="82">
        <v>6</v>
      </c>
      <c r="B19" s="83" t="s">
        <v>77</v>
      </c>
      <c r="C19" s="94">
        <v>17</v>
      </c>
      <c r="D19" s="95" t="s">
        <v>109</v>
      </c>
      <c r="E19" s="96">
        <v>30</v>
      </c>
      <c r="F19" s="97">
        <v>10.5</v>
      </c>
      <c r="G19" s="97">
        <v>16</v>
      </c>
      <c r="H19" s="97">
        <v>13.5</v>
      </c>
      <c r="I19" s="97">
        <v>15</v>
      </c>
      <c r="J19" s="97">
        <v>7</v>
      </c>
      <c r="K19" s="97">
        <v>25</v>
      </c>
      <c r="L19" s="97">
        <v>41</v>
      </c>
      <c r="M19" s="97">
        <v>0</v>
      </c>
      <c r="N19" s="97">
        <v>0</v>
      </c>
      <c r="O19" s="98">
        <v>15</v>
      </c>
      <c r="P19" s="99"/>
      <c r="Q19" s="100"/>
      <c r="R19" s="91">
        <f t="shared" si="0"/>
        <v>173</v>
      </c>
      <c r="S19" s="147">
        <f t="shared" si="1"/>
        <v>43</v>
      </c>
      <c r="T19" s="101">
        <f>R18+R19+R20</f>
        <v>555.5</v>
      </c>
      <c r="U19" s="142">
        <f>RANK(T19,$T$3:$T$59)</f>
        <v>10</v>
      </c>
    </row>
    <row r="20" spans="1:21" s="93" customFormat="1" ht="15" customHeight="1" thickBot="1">
      <c r="A20" s="102"/>
      <c r="B20" s="103" t="s">
        <v>77</v>
      </c>
      <c r="C20" s="104">
        <v>18</v>
      </c>
      <c r="D20" s="105" t="s">
        <v>108</v>
      </c>
      <c r="E20" s="106">
        <v>30</v>
      </c>
      <c r="F20" s="107">
        <v>15</v>
      </c>
      <c r="G20" s="107">
        <v>18</v>
      </c>
      <c r="H20" s="107">
        <v>13.5</v>
      </c>
      <c r="I20" s="107">
        <v>15</v>
      </c>
      <c r="J20" s="107">
        <v>8.5</v>
      </c>
      <c r="K20" s="107">
        <v>25</v>
      </c>
      <c r="L20" s="107">
        <v>45</v>
      </c>
      <c r="M20" s="107">
        <v>5</v>
      </c>
      <c r="N20" s="107">
        <v>5</v>
      </c>
      <c r="O20" s="108">
        <v>15</v>
      </c>
      <c r="P20" s="109"/>
      <c r="Q20" s="110"/>
      <c r="R20" s="91">
        <f t="shared" si="0"/>
        <v>195</v>
      </c>
      <c r="S20" s="147">
        <f t="shared" si="1"/>
        <v>8</v>
      </c>
      <c r="T20" s="111"/>
      <c r="U20" s="143"/>
    </row>
    <row r="21" spans="1:21" s="115" customFormat="1" ht="15" customHeight="1">
      <c r="A21" s="153"/>
      <c r="B21" s="154" t="s">
        <v>56</v>
      </c>
      <c r="C21" s="155">
        <v>19</v>
      </c>
      <c r="D21" s="156" t="s">
        <v>79</v>
      </c>
      <c r="E21" s="157">
        <v>30</v>
      </c>
      <c r="F21" s="158">
        <v>15</v>
      </c>
      <c r="G21" s="158">
        <v>18</v>
      </c>
      <c r="H21" s="158">
        <v>15</v>
      </c>
      <c r="I21" s="158">
        <v>15</v>
      </c>
      <c r="J21" s="158">
        <v>8.5</v>
      </c>
      <c r="K21" s="158">
        <v>25</v>
      </c>
      <c r="L21" s="158">
        <v>40</v>
      </c>
      <c r="M21" s="158">
        <v>0</v>
      </c>
      <c r="N21" s="158">
        <v>5</v>
      </c>
      <c r="O21" s="159">
        <v>15</v>
      </c>
      <c r="P21" s="160"/>
      <c r="Q21" s="161"/>
      <c r="R21" s="162">
        <f t="shared" si="0"/>
        <v>186.5</v>
      </c>
      <c r="S21" s="163">
        <f t="shared" si="1"/>
        <v>24</v>
      </c>
      <c r="T21" s="164"/>
      <c r="U21" s="152"/>
    </row>
    <row r="22" spans="1:21" s="115" customFormat="1" ht="15" customHeight="1">
      <c r="A22" s="165">
        <v>7</v>
      </c>
      <c r="B22" s="166" t="s">
        <v>56</v>
      </c>
      <c r="C22" s="167">
        <v>20</v>
      </c>
      <c r="D22" s="168" t="s">
        <v>80</v>
      </c>
      <c r="E22" s="169">
        <v>30</v>
      </c>
      <c r="F22" s="170">
        <v>15</v>
      </c>
      <c r="G22" s="170">
        <v>20</v>
      </c>
      <c r="H22" s="170">
        <v>15</v>
      </c>
      <c r="I22" s="170">
        <v>15</v>
      </c>
      <c r="J22" s="170">
        <v>10</v>
      </c>
      <c r="K22" s="170">
        <v>25</v>
      </c>
      <c r="L22" s="170">
        <v>35</v>
      </c>
      <c r="M22" s="170">
        <v>5</v>
      </c>
      <c r="N22" s="170">
        <v>5</v>
      </c>
      <c r="O22" s="171">
        <v>15</v>
      </c>
      <c r="P22" s="172"/>
      <c r="Q22" s="173"/>
      <c r="R22" s="162">
        <f t="shared" si="0"/>
        <v>190</v>
      </c>
      <c r="S22" s="163">
        <f t="shared" si="1"/>
        <v>15</v>
      </c>
      <c r="T22" s="174">
        <v>576.5</v>
      </c>
      <c r="U22" s="149">
        <f>RANK(T22,$T$3:$T$59)</f>
        <v>3</v>
      </c>
    </row>
    <row r="23" spans="1:21" s="115" customFormat="1" ht="15" customHeight="1" thickBot="1">
      <c r="A23" s="175"/>
      <c r="B23" s="176" t="s">
        <v>56</v>
      </c>
      <c r="C23" s="177">
        <v>21</v>
      </c>
      <c r="D23" s="202" t="s">
        <v>132</v>
      </c>
      <c r="E23" s="185">
        <v>30</v>
      </c>
      <c r="F23" s="186">
        <v>15</v>
      </c>
      <c r="G23" s="186">
        <v>20</v>
      </c>
      <c r="H23" s="186">
        <v>15</v>
      </c>
      <c r="I23" s="186">
        <v>15</v>
      </c>
      <c r="J23" s="186">
        <v>10</v>
      </c>
      <c r="K23" s="186">
        <v>25</v>
      </c>
      <c r="L23" s="186">
        <v>45</v>
      </c>
      <c r="M23" s="186">
        <v>5</v>
      </c>
      <c r="N23" s="186">
        <v>5</v>
      </c>
      <c r="O23" s="187">
        <v>15</v>
      </c>
      <c r="P23" s="188">
        <v>41</v>
      </c>
      <c r="Q23" s="189"/>
      <c r="R23" s="190">
        <v>200</v>
      </c>
      <c r="S23" s="148">
        <f t="shared" si="1"/>
        <v>1</v>
      </c>
      <c r="T23" s="184"/>
      <c r="U23" s="151"/>
    </row>
    <row r="24" spans="1:21" s="93" customFormat="1" ht="15" customHeight="1">
      <c r="A24" s="112"/>
      <c r="B24" s="113" t="s">
        <v>136</v>
      </c>
      <c r="C24" s="84">
        <v>22</v>
      </c>
      <c r="D24" s="85" t="s">
        <v>143</v>
      </c>
      <c r="E24" s="86">
        <v>30</v>
      </c>
      <c r="F24" s="87">
        <v>12</v>
      </c>
      <c r="G24" s="87">
        <v>20</v>
      </c>
      <c r="H24" s="87">
        <v>9</v>
      </c>
      <c r="I24" s="87">
        <v>15</v>
      </c>
      <c r="J24" s="87">
        <v>8.5</v>
      </c>
      <c r="K24" s="87">
        <v>25</v>
      </c>
      <c r="L24" s="87">
        <v>42</v>
      </c>
      <c r="M24" s="87">
        <v>0</v>
      </c>
      <c r="N24" s="87">
        <v>5</v>
      </c>
      <c r="O24" s="88">
        <v>15</v>
      </c>
      <c r="P24" s="89"/>
      <c r="Q24" s="90"/>
      <c r="R24" s="91">
        <f aca="true" t="shared" si="2" ref="R24:R46">SUM(E24:Q24)</f>
        <v>181.5</v>
      </c>
      <c r="S24" s="147">
        <f t="shared" si="1"/>
        <v>38</v>
      </c>
      <c r="T24" s="92"/>
      <c r="U24" s="145"/>
    </row>
    <row r="25" spans="1:21" s="93" customFormat="1" ht="15" customHeight="1">
      <c r="A25" s="82">
        <v>8</v>
      </c>
      <c r="B25" s="83" t="s">
        <v>136</v>
      </c>
      <c r="C25" s="94">
        <v>23</v>
      </c>
      <c r="D25" s="95" t="s">
        <v>144</v>
      </c>
      <c r="E25" s="96">
        <v>30</v>
      </c>
      <c r="F25" s="97">
        <v>15</v>
      </c>
      <c r="G25" s="97">
        <v>20</v>
      </c>
      <c r="H25" s="97">
        <v>12</v>
      </c>
      <c r="I25" s="97">
        <v>15</v>
      </c>
      <c r="J25" s="97">
        <v>8.5</v>
      </c>
      <c r="K25" s="97">
        <v>25</v>
      </c>
      <c r="L25" s="97">
        <v>31</v>
      </c>
      <c r="M25" s="97">
        <v>0</v>
      </c>
      <c r="N25" s="97">
        <v>0</v>
      </c>
      <c r="O25" s="98">
        <v>15</v>
      </c>
      <c r="P25" s="99"/>
      <c r="Q25" s="100"/>
      <c r="R25" s="91">
        <f t="shared" si="2"/>
        <v>171.5</v>
      </c>
      <c r="S25" s="147">
        <f t="shared" si="1"/>
        <v>45</v>
      </c>
      <c r="T25" s="101">
        <f>R24+R25+R26</f>
        <v>535</v>
      </c>
      <c r="U25" s="142">
        <f>RANK(T25,$T$3:$T$59)</f>
        <v>13</v>
      </c>
    </row>
    <row r="26" spans="1:21" s="93" customFormat="1" ht="15" customHeight="1" thickBot="1">
      <c r="A26" s="102"/>
      <c r="B26" s="103" t="s">
        <v>136</v>
      </c>
      <c r="C26" s="104">
        <v>24</v>
      </c>
      <c r="D26" s="105" t="s">
        <v>145</v>
      </c>
      <c r="E26" s="96">
        <v>30</v>
      </c>
      <c r="F26" s="97">
        <v>15</v>
      </c>
      <c r="G26" s="97">
        <v>18</v>
      </c>
      <c r="H26" s="97">
        <v>13.5</v>
      </c>
      <c r="I26" s="97">
        <v>15</v>
      </c>
      <c r="J26" s="97">
        <v>5.5</v>
      </c>
      <c r="K26" s="97">
        <v>25</v>
      </c>
      <c r="L26" s="97">
        <v>40</v>
      </c>
      <c r="M26" s="97">
        <v>0</v>
      </c>
      <c r="N26" s="97">
        <v>5</v>
      </c>
      <c r="O26" s="138">
        <v>15</v>
      </c>
      <c r="P26" s="109"/>
      <c r="Q26" s="110"/>
      <c r="R26" s="91">
        <f t="shared" si="2"/>
        <v>182</v>
      </c>
      <c r="S26" s="147">
        <f t="shared" si="1"/>
        <v>37</v>
      </c>
      <c r="T26" s="111"/>
      <c r="U26" s="143"/>
    </row>
    <row r="27" spans="1:21" s="93" customFormat="1" ht="15" customHeight="1">
      <c r="A27" s="112"/>
      <c r="B27" s="113" t="s">
        <v>25</v>
      </c>
      <c r="C27" s="84">
        <v>25</v>
      </c>
      <c r="D27" s="85" t="s">
        <v>107</v>
      </c>
      <c r="E27" s="86">
        <v>30</v>
      </c>
      <c r="F27" s="87">
        <v>12</v>
      </c>
      <c r="G27" s="87">
        <v>18</v>
      </c>
      <c r="H27" s="87">
        <v>10.5</v>
      </c>
      <c r="I27" s="87">
        <v>15</v>
      </c>
      <c r="J27" s="87">
        <v>8.5</v>
      </c>
      <c r="K27" s="87">
        <v>25</v>
      </c>
      <c r="L27" s="87">
        <v>46</v>
      </c>
      <c r="M27" s="87">
        <v>0</v>
      </c>
      <c r="N27" s="87">
        <v>5</v>
      </c>
      <c r="O27" s="88">
        <v>15</v>
      </c>
      <c r="P27" s="89"/>
      <c r="Q27" s="90"/>
      <c r="R27" s="91">
        <f t="shared" si="2"/>
        <v>185</v>
      </c>
      <c r="S27" s="147">
        <f t="shared" si="1"/>
        <v>29</v>
      </c>
      <c r="T27" s="92"/>
      <c r="U27" s="145"/>
    </row>
    <row r="28" spans="1:21" s="93" customFormat="1" ht="15" customHeight="1">
      <c r="A28" s="82">
        <v>9</v>
      </c>
      <c r="B28" s="83" t="s">
        <v>25</v>
      </c>
      <c r="C28" s="94">
        <v>26</v>
      </c>
      <c r="D28" s="95" t="s">
        <v>106</v>
      </c>
      <c r="E28" s="96">
        <v>30</v>
      </c>
      <c r="F28" s="97">
        <v>15</v>
      </c>
      <c r="G28" s="97">
        <v>12</v>
      </c>
      <c r="H28" s="97">
        <v>12</v>
      </c>
      <c r="I28" s="97">
        <v>15</v>
      </c>
      <c r="J28" s="97">
        <v>8.5</v>
      </c>
      <c r="K28" s="97">
        <v>20</v>
      </c>
      <c r="L28" s="97">
        <v>41</v>
      </c>
      <c r="M28" s="97">
        <v>5</v>
      </c>
      <c r="N28" s="97">
        <v>5</v>
      </c>
      <c r="O28" s="98">
        <v>15</v>
      </c>
      <c r="P28" s="99"/>
      <c r="Q28" s="100"/>
      <c r="R28" s="91">
        <f t="shared" si="2"/>
        <v>178.5</v>
      </c>
      <c r="S28" s="147">
        <f t="shared" si="1"/>
        <v>42</v>
      </c>
      <c r="T28" s="101">
        <f>R27+R28+R29</f>
        <v>554.5</v>
      </c>
      <c r="U28" s="142">
        <f>RANK(T28,$T$3:$T$59)</f>
        <v>11</v>
      </c>
    </row>
    <row r="29" spans="1:21" s="93" customFormat="1" ht="15" customHeight="1" thickBot="1">
      <c r="A29" s="102"/>
      <c r="B29" s="103" t="s">
        <v>25</v>
      </c>
      <c r="C29" s="104">
        <v>27</v>
      </c>
      <c r="D29" s="105" t="s">
        <v>81</v>
      </c>
      <c r="E29" s="116">
        <v>30</v>
      </c>
      <c r="F29" s="117">
        <v>15</v>
      </c>
      <c r="G29" s="117">
        <v>20</v>
      </c>
      <c r="H29" s="117">
        <v>15</v>
      </c>
      <c r="I29" s="117">
        <v>15</v>
      </c>
      <c r="J29" s="117">
        <v>10</v>
      </c>
      <c r="K29" s="117">
        <v>25</v>
      </c>
      <c r="L29" s="117">
        <v>41</v>
      </c>
      <c r="M29" s="117">
        <v>5</v>
      </c>
      <c r="N29" s="117">
        <v>0</v>
      </c>
      <c r="O29" s="118">
        <v>15</v>
      </c>
      <c r="P29" s="109"/>
      <c r="Q29" s="110"/>
      <c r="R29" s="91">
        <f t="shared" si="2"/>
        <v>191</v>
      </c>
      <c r="S29" s="147">
        <f t="shared" si="1"/>
        <v>14</v>
      </c>
      <c r="T29" s="111"/>
      <c r="U29" s="143"/>
    </row>
    <row r="30" spans="1:21" s="93" customFormat="1" ht="15" customHeight="1">
      <c r="A30" s="112"/>
      <c r="B30" s="113" t="s">
        <v>29</v>
      </c>
      <c r="C30" s="84">
        <v>28</v>
      </c>
      <c r="D30" s="119" t="s">
        <v>118</v>
      </c>
      <c r="E30" s="120">
        <v>30</v>
      </c>
      <c r="F30" s="121">
        <v>9</v>
      </c>
      <c r="G30" s="121">
        <v>14</v>
      </c>
      <c r="H30" s="121">
        <v>12</v>
      </c>
      <c r="I30" s="121">
        <v>15</v>
      </c>
      <c r="J30" s="121">
        <v>7</v>
      </c>
      <c r="K30" s="121">
        <v>20</v>
      </c>
      <c r="L30" s="121">
        <v>33</v>
      </c>
      <c r="M30" s="121">
        <v>0</v>
      </c>
      <c r="N30" s="121">
        <v>0</v>
      </c>
      <c r="O30" s="122">
        <v>15</v>
      </c>
      <c r="P30" s="123"/>
      <c r="Q30" s="90"/>
      <c r="R30" s="91">
        <f t="shared" si="2"/>
        <v>155</v>
      </c>
      <c r="S30" s="147">
        <f t="shared" si="1"/>
        <v>53</v>
      </c>
      <c r="T30" s="92"/>
      <c r="U30" s="145"/>
    </row>
    <row r="31" spans="1:21" s="93" customFormat="1" ht="15" customHeight="1">
      <c r="A31" s="82">
        <v>10</v>
      </c>
      <c r="B31" s="83" t="s">
        <v>29</v>
      </c>
      <c r="C31" s="94">
        <v>29</v>
      </c>
      <c r="D31" s="95" t="s">
        <v>119</v>
      </c>
      <c r="E31" s="124">
        <v>24</v>
      </c>
      <c r="F31" s="97">
        <v>12</v>
      </c>
      <c r="G31" s="97">
        <v>12</v>
      </c>
      <c r="H31" s="97">
        <v>12</v>
      </c>
      <c r="I31" s="97">
        <v>14</v>
      </c>
      <c r="J31" s="97">
        <v>7</v>
      </c>
      <c r="K31" s="97">
        <v>15</v>
      </c>
      <c r="L31" s="97">
        <v>35</v>
      </c>
      <c r="M31" s="97">
        <v>0</v>
      </c>
      <c r="N31" s="97">
        <v>0</v>
      </c>
      <c r="O31" s="125">
        <v>15</v>
      </c>
      <c r="P31" s="126"/>
      <c r="Q31" s="100"/>
      <c r="R31" s="91">
        <f t="shared" si="2"/>
        <v>146</v>
      </c>
      <c r="S31" s="147">
        <f t="shared" si="1"/>
        <v>54</v>
      </c>
      <c r="T31" s="101">
        <f>R30+R31+R32</f>
        <v>445.5</v>
      </c>
      <c r="U31" s="142">
        <f>RANK(T31,$T$3:$T$59)</f>
        <v>19</v>
      </c>
    </row>
    <row r="32" spans="1:21" s="93" customFormat="1" ht="15" customHeight="1" thickBot="1">
      <c r="A32" s="102"/>
      <c r="B32" s="103" t="s">
        <v>29</v>
      </c>
      <c r="C32" s="104">
        <v>30</v>
      </c>
      <c r="D32" s="105" t="s">
        <v>82</v>
      </c>
      <c r="E32" s="127">
        <v>17</v>
      </c>
      <c r="F32" s="107">
        <v>9</v>
      </c>
      <c r="G32" s="107">
        <v>10</v>
      </c>
      <c r="H32" s="107">
        <v>9</v>
      </c>
      <c r="I32" s="107">
        <v>15</v>
      </c>
      <c r="J32" s="107">
        <v>8.5</v>
      </c>
      <c r="K32" s="107">
        <v>15</v>
      </c>
      <c r="L32" s="107">
        <v>36</v>
      </c>
      <c r="M32" s="107">
        <v>5</v>
      </c>
      <c r="N32" s="107">
        <v>5</v>
      </c>
      <c r="O32" s="128">
        <v>15</v>
      </c>
      <c r="P32" s="129"/>
      <c r="Q32" s="110"/>
      <c r="R32" s="91">
        <f t="shared" si="2"/>
        <v>144.5</v>
      </c>
      <c r="S32" s="147">
        <f t="shared" si="1"/>
        <v>55</v>
      </c>
      <c r="T32" s="111"/>
      <c r="U32" s="143"/>
    </row>
    <row r="33" spans="1:21" s="93" customFormat="1" ht="15" customHeight="1">
      <c r="A33" s="82"/>
      <c r="B33" s="83" t="s">
        <v>133</v>
      </c>
      <c r="C33" s="84">
        <v>31</v>
      </c>
      <c r="D33" s="119" t="s">
        <v>134</v>
      </c>
      <c r="E33" s="130">
        <v>30</v>
      </c>
      <c r="F33" s="121">
        <v>15</v>
      </c>
      <c r="G33" s="121">
        <v>20</v>
      </c>
      <c r="H33" s="121">
        <v>15</v>
      </c>
      <c r="I33" s="121">
        <v>15</v>
      </c>
      <c r="J33" s="121">
        <v>8.5</v>
      </c>
      <c r="K33" s="121">
        <v>20</v>
      </c>
      <c r="L33" s="121">
        <v>41</v>
      </c>
      <c r="M33" s="121">
        <v>0</v>
      </c>
      <c r="N33" s="121">
        <v>5</v>
      </c>
      <c r="O33" s="131">
        <v>15</v>
      </c>
      <c r="P33" s="132"/>
      <c r="Q33" s="133"/>
      <c r="R33" s="91">
        <f t="shared" si="2"/>
        <v>184.5</v>
      </c>
      <c r="S33" s="147">
        <f t="shared" si="1"/>
        <v>31</v>
      </c>
      <c r="T33" s="134"/>
      <c r="U33" s="145"/>
    </row>
    <row r="34" spans="1:21" s="115" customFormat="1" ht="15" customHeight="1">
      <c r="A34" s="82">
        <v>11</v>
      </c>
      <c r="B34" s="83" t="s">
        <v>133</v>
      </c>
      <c r="C34" s="94">
        <v>32</v>
      </c>
      <c r="D34" s="95" t="s">
        <v>83</v>
      </c>
      <c r="E34" s="96">
        <v>30</v>
      </c>
      <c r="F34" s="97">
        <v>15</v>
      </c>
      <c r="G34" s="97">
        <v>20</v>
      </c>
      <c r="H34" s="97">
        <v>13.5</v>
      </c>
      <c r="I34" s="97">
        <v>15</v>
      </c>
      <c r="J34" s="97">
        <v>8.5</v>
      </c>
      <c r="K34" s="97">
        <v>25</v>
      </c>
      <c r="L34" s="97">
        <v>45</v>
      </c>
      <c r="M34" s="97">
        <v>5</v>
      </c>
      <c r="N34" s="97">
        <v>5</v>
      </c>
      <c r="O34" s="98">
        <v>15</v>
      </c>
      <c r="P34" s="99"/>
      <c r="Q34" s="100"/>
      <c r="R34" s="91">
        <f t="shared" si="2"/>
        <v>197</v>
      </c>
      <c r="S34" s="147">
        <f t="shared" si="1"/>
        <v>6</v>
      </c>
      <c r="T34" s="101">
        <f>R33+R34+R35</f>
        <v>565</v>
      </c>
      <c r="U34" s="142">
        <f>RANK(T34,$T$3:$T$59)</f>
        <v>7</v>
      </c>
    </row>
    <row r="35" spans="1:21" s="115" customFormat="1" ht="15" customHeight="1" thickBot="1">
      <c r="A35" s="102"/>
      <c r="B35" s="103" t="s">
        <v>133</v>
      </c>
      <c r="C35" s="104">
        <v>33</v>
      </c>
      <c r="D35" s="105" t="s">
        <v>135</v>
      </c>
      <c r="E35" s="106">
        <v>30</v>
      </c>
      <c r="F35" s="107">
        <v>15</v>
      </c>
      <c r="G35" s="107">
        <v>20</v>
      </c>
      <c r="H35" s="107">
        <v>13.5</v>
      </c>
      <c r="I35" s="107">
        <v>15</v>
      </c>
      <c r="J35" s="107">
        <v>10</v>
      </c>
      <c r="K35" s="107">
        <v>25</v>
      </c>
      <c r="L35" s="107">
        <v>35</v>
      </c>
      <c r="M35" s="107">
        <v>0</v>
      </c>
      <c r="N35" s="107">
        <v>5</v>
      </c>
      <c r="O35" s="108">
        <v>15</v>
      </c>
      <c r="P35" s="109"/>
      <c r="Q35" s="110"/>
      <c r="R35" s="91">
        <f t="shared" si="2"/>
        <v>183.5</v>
      </c>
      <c r="S35" s="147">
        <f aca="true" t="shared" si="3" ref="S35:S59">RANK(R35,$R$3:$R$59)</f>
        <v>34</v>
      </c>
      <c r="T35" s="135"/>
      <c r="U35" s="143"/>
    </row>
    <row r="36" spans="1:21" s="115" customFormat="1" ht="15" customHeight="1">
      <c r="A36" s="112"/>
      <c r="B36" s="113" t="s">
        <v>46</v>
      </c>
      <c r="C36" s="84">
        <v>34</v>
      </c>
      <c r="D36" s="85" t="s">
        <v>110</v>
      </c>
      <c r="E36" s="86">
        <v>29</v>
      </c>
      <c r="F36" s="87">
        <v>13.5</v>
      </c>
      <c r="G36" s="87">
        <v>12</v>
      </c>
      <c r="H36" s="87">
        <v>12</v>
      </c>
      <c r="I36" s="87">
        <v>13</v>
      </c>
      <c r="J36" s="87">
        <v>8.5</v>
      </c>
      <c r="K36" s="87">
        <v>25</v>
      </c>
      <c r="L36" s="87">
        <v>39</v>
      </c>
      <c r="M36" s="87">
        <v>0</v>
      </c>
      <c r="N36" s="87">
        <v>5</v>
      </c>
      <c r="O36" s="88">
        <v>15</v>
      </c>
      <c r="P36" s="89"/>
      <c r="Q36" s="90"/>
      <c r="R36" s="91">
        <f t="shared" si="2"/>
        <v>172</v>
      </c>
      <c r="S36" s="147">
        <f t="shared" si="3"/>
        <v>44</v>
      </c>
      <c r="T36" s="92"/>
      <c r="U36" s="145"/>
    </row>
    <row r="37" spans="1:21" s="93" customFormat="1" ht="15" customHeight="1">
      <c r="A37" s="82">
        <v>12</v>
      </c>
      <c r="B37" s="83" t="s">
        <v>46</v>
      </c>
      <c r="C37" s="94">
        <v>35</v>
      </c>
      <c r="D37" s="95" t="s">
        <v>111</v>
      </c>
      <c r="E37" s="96">
        <v>29</v>
      </c>
      <c r="F37" s="97">
        <v>6</v>
      </c>
      <c r="G37" s="97">
        <v>14</v>
      </c>
      <c r="H37" s="97">
        <v>12</v>
      </c>
      <c r="I37" s="97">
        <v>13</v>
      </c>
      <c r="J37" s="97">
        <v>5.5</v>
      </c>
      <c r="K37" s="97">
        <v>15</v>
      </c>
      <c r="L37" s="97">
        <v>30</v>
      </c>
      <c r="M37" s="97">
        <v>0</v>
      </c>
      <c r="N37" s="97">
        <v>0</v>
      </c>
      <c r="O37" s="98">
        <v>15</v>
      </c>
      <c r="P37" s="99"/>
      <c r="Q37" s="100"/>
      <c r="R37" s="91">
        <f t="shared" si="2"/>
        <v>139.5</v>
      </c>
      <c r="S37" s="147">
        <f t="shared" si="3"/>
        <v>57</v>
      </c>
      <c r="T37" s="101">
        <f>R36+R37+R38</f>
        <v>497</v>
      </c>
      <c r="U37" s="142">
        <f>RANK(T37,$T$3:$T$59)</f>
        <v>16</v>
      </c>
    </row>
    <row r="38" spans="1:21" s="93" customFormat="1" ht="15" customHeight="1" thickBot="1">
      <c r="A38" s="102"/>
      <c r="B38" s="103" t="s">
        <v>46</v>
      </c>
      <c r="C38" s="104">
        <v>36</v>
      </c>
      <c r="D38" s="105" t="s">
        <v>112</v>
      </c>
      <c r="E38" s="106">
        <v>30</v>
      </c>
      <c r="F38" s="107">
        <v>15</v>
      </c>
      <c r="G38" s="107">
        <v>16</v>
      </c>
      <c r="H38" s="107">
        <v>12.5</v>
      </c>
      <c r="I38" s="107">
        <v>15</v>
      </c>
      <c r="J38" s="107">
        <v>10</v>
      </c>
      <c r="K38" s="107">
        <v>25</v>
      </c>
      <c r="L38" s="107">
        <v>42</v>
      </c>
      <c r="M38" s="107">
        <v>0</v>
      </c>
      <c r="N38" s="107">
        <v>5</v>
      </c>
      <c r="O38" s="108">
        <v>15</v>
      </c>
      <c r="P38" s="109"/>
      <c r="Q38" s="110"/>
      <c r="R38" s="91">
        <f t="shared" si="2"/>
        <v>185.5</v>
      </c>
      <c r="S38" s="147">
        <f t="shared" si="3"/>
        <v>26</v>
      </c>
      <c r="T38" s="111"/>
      <c r="U38" s="143"/>
    </row>
    <row r="39" spans="1:21" s="93" customFormat="1" ht="15" customHeight="1">
      <c r="A39" s="112"/>
      <c r="B39" s="113" t="s">
        <v>58</v>
      </c>
      <c r="C39" s="84">
        <v>37</v>
      </c>
      <c r="D39" s="85" t="s">
        <v>123</v>
      </c>
      <c r="E39" s="86">
        <v>28</v>
      </c>
      <c r="F39" s="87">
        <v>15</v>
      </c>
      <c r="G39" s="87">
        <v>14</v>
      </c>
      <c r="H39" s="87">
        <v>15</v>
      </c>
      <c r="I39" s="87">
        <v>15</v>
      </c>
      <c r="J39" s="87">
        <v>7</v>
      </c>
      <c r="K39" s="87">
        <v>20</v>
      </c>
      <c r="L39" s="87">
        <v>41</v>
      </c>
      <c r="M39" s="87">
        <v>5</v>
      </c>
      <c r="N39" s="87">
        <v>5</v>
      </c>
      <c r="O39" s="88">
        <v>15</v>
      </c>
      <c r="P39" s="89"/>
      <c r="Q39" s="90"/>
      <c r="R39" s="91">
        <f t="shared" si="2"/>
        <v>180</v>
      </c>
      <c r="S39" s="147">
        <f t="shared" si="3"/>
        <v>41</v>
      </c>
      <c r="T39" s="92"/>
      <c r="U39" s="145"/>
    </row>
    <row r="40" spans="1:21" s="93" customFormat="1" ht="15" customHeight="1">
      <c r="A40" s="82">
        <v>13</v>
      </c>
      <c r="B40" s="83" t="s">
        <v>58</v>
      </c>
      <c r="C40" s="94">
        <v>38</v>
      </c>
      <c r="D40" s="95" t="s">
        <v>84</v>
      </c>
      <c r="E40" s="96">
        <v>29</v>
      </c>
      <c r="F40" s="97">
        <v>15</v>
      </c>
      <c r="G40" s="97">
        <v>18</v>
      </c>
      <c r="H40" s="97">
        <v>15</v>
      </c>
      <c r="I40" s="97">
        <v>15</v>
      </c>
      <c r="J40" s="97">
        <v>8.5</v>
      </c>
      <c r="K40" s="97">
        <v>25</v>
      </c>
      <c r="L40" s="97">
        <v>40</v>
      </c>
      <c r="M40" s="97">
        <v>0</v>
      </c>
      <c r="N40" s="97">
        <v>5</v>
      </c>
      <c r="O40" s="98">
        <v>15</v>
      </c>
      <c r="P40" s="99"/>
      <c r="Q40" s="100"/>
      <c r="R40" s="91">
        <f t="shared" si="2"/>
        <v>185.5</v>
      </c>
      <c r="S40" s="147">
        <f t="shared" si="3"/>
        <v>26</v>
      </c>
      <c r="T40" s="101">
        <f>R39+R40+R41</f>
        <v>534</v>
      </c>
      <c r="U40" s="142">
        <f>RANK(T40,$T$3:$T$59)</f>
        <v>14</v>
      </c>
    </row>
    <row r="41" spans="1:21" s="93" customFormat="1" ht="15" customHeight="1" thickBot="1">
      <c r="A41" s="102"/>
      <c r="B41" s="103" t="s">
        <v>58</v>
      </c>
      <c r="C41" s="104">
        <v>39</v>
      </c>
      <c r="D41" s="105" t="s">
        <v>124</v>
      </c>
      <c r="E41" s="106">
        <v>29</v>
      </c>
      <c r="F41" s="107">
        <v>12</v>
      </c>
      <c r="G41" s="107">
        <v>14</v>
      </c>
      <c r="H41" s="107">
        <v>15</v>
      </c>
      <c r="I41" s="107">
        <v>14</v>
      </c>
      <c r="J41" s="107">
        <v>8.5</v>
      </c>
      <c r="K41" s="107">
        <v>15</v>
      </c>
      <c r="L41" s="107">
        <v>41</v>
      </c>
      <c r="M41" s="107">
        <v>5</v>
      </c>
      <c r="N41" s="107">
        <v>0</v>
      </c>
      <c r="O41" s="108">
        <v>15</v>
      </c>
      <c r="P41" s="109"/>
      <c r="Q41" s="110"/>
      <c r="R41" s="91">
        <f t="shared" si="2"/>
        <v>168.5</v>
      </c>
      <c r="S41" s="147">
        <f t="shared" si="3"/>
        <v>47</v>
      </c>
      <c r="T41" s="111"/>
      <c r="U41" s="203"/>
    </row>
    <row r="42" spans="1:21" s="93" customFormat="1" ht="15" customHeight="1">
      <c r="A42" s="112"/>
      <c r="B42" s="113" t="s">
        <v>55</v>
      </c>
      <c r="C42" s="84">
        <v>40</v>
      </c>
      <c r="D42" s="85" t="s">
        <v>127</v>
      </c>
      <c r="E42" s="86">
        <v>30</v>
      </c>
      <c r="F42" s="87">
        <v>15</v>
      </c>
      <c r="G42" s="87">
        <v>20</v>
      </c>
      <c r="H42" s="87">
        <v>15</v>
      </c>
      <c r="I42" s="87">
        <v>14</v>
      </c>
      <c r="J42" s="87">
        <v>10</v>
      </c>
      <c r="K42" s="87">
        <v>25</v>
      </c>
      <c r="L42" s="87">
        <v>41</v>
      </c>
      <c r="M42" s="87">
        <v>0</v>
      </c>
      <c r="N42" s="87">
        <v>5</v>
      </c>
      <c r="O42" s="88">
        <v>15</v>
      </c>
      <c r="P42" s="89"/>
      <c r="Q42" s="90"/>
      <c r="R42" s="91">
        <f t="shared" si="2"/>
        <v>190</v>
      </c>
      <c r="S42" s="147">
        <f t="shared" si="3"/>
        <v>15</v>
      </c>
      <c r="T42" s="92"/>
      <c r="U42" s="145"/>
    </row>
    <row r="43" spans="1:21" s="93" customFormat="1" ht="15" customHeight="1">
      <c r="A43" s="82">
        <v>14</v>
      </c>
      <c r="B43" s="83" t="s">
        <v>55</v>
      </c>
      <c r="C43" s="94">
        <v>41</v>
      </c>
      <c r="D43" s="95" t="s">
        <v>86</v>
      </c>
      <c r="E43" s="96">
        <v>30</v>
      </c>
      <c r="F43" s="97">
        <v>12</v>
      </c>
      <c r="G43" s="97">
        <v>20</v>
      </c>
      <c r="H43" s="97">
        <v>12</v>
      </c>
      <c r="I43" s="97">
        <v>15</v>
      </c>
      <c r="J43" s="97">
        <v>10</v>
      </c>
      <c r="K43" s="97">
        <v>25</v>
      </c>
      <c r="L43" s="97">
        <v>43</v>
      </c>
      <c r="M43" s="97">
        <v>5</v>
      </c>
      <c r="N43" s="97">
        <v>5</v>
      </c>
      <c r="O43" s="98">
        <v>15</v>
      </c>
      <c r="P43" s="99"/>
      <c r="Q43" s="100"/>
      <c r="R43" s="91">
        <f t="shared" si="2"/>
        <v>192</v>
      </c>
      <c r="S43" s="147">
        <f t="shared" si="3"/>
        <v>12</v>
      </c>
      <c r="T43" s="101">
        <f>R42+R43+R44</f>
        <v>571.5</v>
      </c>
      <c r="U43" s="142">
        <f>RANK(T43,$T$3:$T$59)</f>
        <v>4</v>
      </c>
    </row>
    <row r="44" spans="1:21" s="93" customFormat="1" ht="15" customHeight="1" thickBot="1">
      <c r="A44" s="102"/>
      <c r="B44" s="103" t="s">
        <v>55</v>
      </c>
      <c r="C44" s="104">
        <v>42</v>
      </c>
      <c r="D44" s="105" t="s">
        <v>87</v>
      </c>
      <c r="E44" s="106">
        <v>30</v>
      </c>
      <c r="F44" s="107">
        <v>15</v>
      </c>
      <c r="G44" s="107">
        <v>18</v>
      </c>
      <c r="H44" s="107">
        <v>15</v>
      </c>
      <c r="I44" s="107">
        <v>15</v>
      </c>
      <c r="J44" s="107">
        <v>8.5</v>
      </c>
      <c r="K44" s="107">
        <v>25</v>
      </c>
      <c r="L44" s="107">
        <v>38</v>
      </c>
      <c r="M44" s="107">
        <v>5</v>
      </c>
      <c r="N44" s="107">
        <v>5</v>
      </c>
      <c r="O44" s="108">
        <v>15</v>
      </c>
      <c r="P44" s="109"/>
      <c r="Q44" s="110"/>
      <c r="R44" s="91">
        <f t="shared" si="2"/>
        <v>189.5</v>
      </c>
      <c r="S44" s="147">
        <f t="shared" si="3"/>
        <v>17</v>
      </c>
      <c r="T44" s="111"/>
      <c r="U44" s="143"/>
    </row>
    <row r="45" spans="1:21" s="93" customFormat="1" ht="15" customHeight="1">
      <c r="A45" s="153"/>
      <c r="B45" s="154" t="s">
        <v>59</v>
      </c>
      <c r="C45" s="155">
        <v>43</v>
      </c>
      <c r="D45" s="156" t="s">
        <v>137</v>
      </c>
      <c r="E45" s="157">
        <v>30</v>
      </c>
      <c r="F45" s="158">
        <v>15</v>
      </c>
      <c r="G45" s="158">
        <v>20</v>
      </c>
      <c r="H45" s="158">
        <v>13.5</v>
      </c>
      <c r="I45" s="158">
        <v>15</v>
      </c>
      <c r="J45" s="158">
        <v>10</v>
      </c>
      <c r="K45" s="158">
        <v>20</v>
      </c>
      <c r="L45" s="158">
        <v>40</v>
      </c>
      <c r="M45" s="158">
        <v>5</v>
      </c>
      <c r="N45" s="158">
        <v>5</v>
      </c>
      <c r="O45" s="159">
        <v>15</v>
      </c>
      <c r="P45" s="160"/>
      <c r="Q45" s="161"/>
      <c r="R45" s="162">
        <f t="shared" si="2"/>
        <v>188.5</v>
      </c>
      <c r="S45" s="163">
        <f t="shared" si="3"/>
        <v>21</v>
      </c>
      <c r="T45" s="164"/>
      <c r="U45" s="152"/>
    </row>
    <row r="46" spans="1:21" s="93" customFormat="1" ht="15" customHeight="1">
      <c r="A46" s="165">
        <v>15</v>
      </c>
      <c r="B46" s="166" t="s">
        <v>59</v>
      </c>
      <c r="C46" s="167">
        <v>44</v>
      </c>
      <c r="D46" s="168" t="s">
        <v>113</v>
      </c>
      <c r="E46" s="169">
        <v>30</v>
      </c>
      <c r="F46" s="170">
        <v>15</v>
      </c>
      <c r="G46" s="170">
        <v>20</v>
      </c>
      <c r="H46" s="170">
        <v>15</v>
      </c>
      <c r="I46" s="170">
        <v>14</v>
      </c>
      <c r="J46" s="170">
        <v>10</v>
      </c>
      <c r="K46" s="170">
        <v>25</v>
      </c>
      <c r="L46" s="170">
        <v>44</v>
      </c>
      <c r="M46" s="170">
        <v>0</v>
      </c>
      <c r="N46" s="170">
        <v>5</v>
      </c>
      <c r="O46" s="171">
        <v>15</v>
      </c>
      <c r="P46" s="172"/>
      <c r="Q46" s="173"/>
      <c r="R46" s="162">
        <f t="shared" si="2"/>
        <v>193</v>
      </c>
      <c r="S46" s="163">
        <f t="shared" si="3"/>
        <v>10</v>
      </c>
      <c r="T46" s="191">
        <f>R45+R46+R47</f>
        <v>581.5</v>
      </c>
      <c r="U46" s="149">
        <f>RANK(T46,$T$3:$T$59)</f>
        <v>2</v>
      </c>
    </row>
    <row r="47" spans="1:21" s="93" customFormat="1" ht="16.5" customHeight="1" thickBot="1">
      <c r="A47" s="175"/>
      <c r="B47" s="176" t="s">
        <v>59</v>
      </c>
      <c r="C47" s="177">
        <v>45</v>
      </c>
      <c r="D47" s="202" t="s">
        <v>152</v>
      </c>
      <c r="E47" s="185">
        <v>30</v>
      </c>
      <c r="F47" s="186">
        <v>15</v>
      </c>
      <c r="G47" s="186">
        <v>20</v>
      </c>
      <c r="H47" s="186">
        <v>15</v>
      </c>
      <c r="I47" s="186">
        <v>15</v>
      </c>
      <c r="J47" s="186">
        <v>10</v>
      </c>
      <c r="K47" s="186">
        <v>25</v>
      </c>
      <c r="L47" s="186">
        <v>45</v>
      </c>
      <c r="M47" s="186">
        <v>5</v>
      </c>
      <c r="N47" s="186">
        <v>5</v>
      </c>
      <c r="O47" s="187">
        <v>15</v>
      </c>
      <c r="P47" s="188">
        <v>39</v>
      </c>
      <c r="Q47" s="189"/>
      <c r="R47" s="190">
        <v>200</v>
      </c>
      <c r="S47" s="148">
        <v>2</v>
      </c>
      <c r="T47" s="184"/>
      <c r="U47" s="151"/>
    </row>
    <row r="48" spans="1:21" s="93" customFormat="1" ht="15" customHeight="1">
      <c r="A48" s="112"/>
      <c r="B48" s="113" t="s">
        <v>54</v>
      </c>
      <c r="C48" s="84">
        <v>46</v>
      </c>
      <c r="D48" s="85" t="s">
        <v>89</v>
      </c>
      <c r="E48" s="86">
        <v>30</v>
      </c>
      <c r="F48" s="87">
        <v>12</v>
      </c>
      <c r="G48" s="87">
        <v>20</v>
      </c>
      <c r="H48" s="87">
        <v>15</v>
      </c>
      <c r="I48" s="87">
        <v>15</v>
      </c>
      <c r="J48" s="87">
        <v>10</v>
      </c>
      <c r="K48" s="87">
        <v>25</v>
      </c>
      <c r="L48" s="87">
        <v>45</v>
      </c>
      <c r="M48" s="87">
        <v>0</v>
      </c>
      <c r="N48" s="87">
        <v>5</v>
      </c>
      <c r="O48" s="88">
        <v>15</v>
      </c>
      <c r="P48" s="89"/>
      <c r="Q48" s="90"/>
      <c r="R48" s="91">
        <f aca="true" t="shared" si="4" ref="R48:R59">SUM(E48:Q48)</f>
        <v>192</v>
      </c>
      <c r="S48" s="147">
        <f t="shared" si="3"/>
        <v>12</v>
      </c>
      <c r="T48" s="92"/>
      <c r="U48" s="145"/>
    </row>
    <row r="49" spans="1:21" s="93" customFormat="1" ht="15" customHeight="1">
      <c r="A49" s="82">
        <v>16</v>
      </c>
      <c r="B49" s="83" t="s">
        <v>54</v>
      </c>
      <c r="C49" s="94">
        <v>47</v>
      </c>
      <c r="D49" s="95" t="s">
        <v>90</v>
      </c>
      <c r="E49" s="96">
        <v>30</v>
      </c>
      <c r="F49" s="97">
        <v>9</v>
      </c>
      <c r="G49" s="97">
        <v>18</v>
      </c>
      <c r="H49" s="97">
        <v>15</v>
      </c>
      <c r="I49" s="97">
        <v>15</v>
      </c>
      <c r="J49" s="97">
        <v>8.5</v>
      </c>
      <c r="K49" s="97">
        <v>20</v>
      </c>
      <c r="L49" s="97">
        <v>43</v>
      </c>
      <c r="M49" s="97">
        <v>5</v>
      </c>
      <c r="N49" s="97">
        <v>5</v>
      </c>
      <c r="O49" s="98">
        <v>15</v>
      </c>
      <c r="P49" s="99"/>
      <c r="Q49" s="100"/>
      <c r="R49" s="91">
        <f t="shared" si="4"/>
        <v>183.5</v>
      </c>
      <c r="S49" s="147">
        <f t="shared" si="3"/>
        <v>34</v>
      </c>
      <c r="T49" s="101">
        <f>R48+R49+R50</f>
        <v>557</v>
      </c>
      <c r="U49" s="142">
        <f>RANK(T49,$T$3:$T$59)</f>
        <v>9</v>
      </c>
    </row>
    <row r="50" spans="1:21" s="93" customFormat="1" ht="15" customHeight="1" thickBot="1">
      <c r="A50" s="102"/>
      <c r="B50" s="103" t="s">
        <v>54</v>
      </c>
      <c r="C50" s="104">
        <v>48</v>
      </c>
      <c r="D50" s="105" t="s">
        <v>122</v>
      </c>
      <c r="E50" s="106">
        <v>30</v>
      </c>
      <c r="F50" s="107">
        <v>15</v>
      </c>
      <c r="G50" s="107">
        <v>16</v>
      </c>
      <c r="H50" s="107">
        <v>15</v>
      </c>
      <c r="I50" s="107">
        <v>14</v>
      </c>
      <c r="J50" s="107">
        <v>8.5</v>
      </c>
      <c r="K50" s="107">
        <v>25</v>
      </c>
      <c r="L50" s="107">
        <v>38</v>
      </c>
      <c r="M50" s="107">
        <v>0</v>
      </c>
      <c r="N50" s="107">
        <v>5</v>
      </c>
      <c r="O50" s="108">
        <v>15</v>
      </c>
      <c r="P50" s="109"/>
      <c r="Q50" s="110"/>
      <c r="R50" s="91">
        <f t="shared" si="4"/>
        <v>181.5</v>
      </c>
      <c r="S50" s="147">
        <f t="shared" si="3"/>
        <v>38</v>
      </c>
      <c r="T50" s="111"/>
      <c r="U50" s="143"/>
    </row>
    <row r="51" spans="1:21" s="93" customFormat="1" ht="15" customHeight="1">
      <c r="A51" s="112"/>
      <c r="B51" s="113" t="s">
        <v>63</v>
      </c>
      <c r="C51" s="84">
        <v>49</v>
      </c>
      <c r="D51" s="85" t="s">
        <v>129</v>
      </c>
      <c r="E51" s="86">
        <v>30</v>
      </c>
      <c r="F51" s="87">
        <v>15</v>
      </c>
      <c r="G51" s="87">
        <v>20</v>
      </c>
      <c r="H51" s="87">
        <v>15</v>
      </c>
      <c r="I51" s="87">
        <v>15</v>
      </c>
      <c r="J51" s="87">
        <v>10</v>
      </c>
      <c r="K51" s="87">
        <v>25</v>
      </c>
      <c r="L51" s="87">
        <v>34</v>
      </c>
      <c r="M51" s="87">
        <v>5</v>
      </c>
      <c r="N51" s="87">
        <v>0</v>
      </c>
      <c r="O51" s="88">
        <v>15</v>
      </c>
      <c r="P51" s="89"/>
      <c r="Q51" s="90"/>
      <c r="R51" s="91">
        <f t="shared" si="4"/>
        <v>184</v>
      </c>
      <c r="S51" s="147">
        <f t="shared" si="3"/>
        <v>33</v>
      </c>
      <c r="T51" s="92"/>
      <c r="U51" s="145"/>
    </row>
    <row r="52" spans="1:21" s="93" customFormat="1" ht="15" customHeight="1">
      <c r="A52" s="82">
        <v>17</v>
      </c>
      <c r="B52" s="83" t="s">
        <v>63</v>
      </c>
      <c r="C52" s="94">
        <v>50</v>
      </c>
      <c r="D52" s="95" t="s">
        <v>91</v>
      </c>
      <c r="E52" s="96">
        <v>30</v>
      </c>
      <c r="F52" s="97">
        <v>15</v>
      </c>
      <c r="G52" s="97">
        <v>20</v>
      </c>
      <c r="H52" s="97">
        <v>15</v>
      </c>
      <c r="I52" s="97">
        <v>15</v>
      </c>
      <c r="J52" s="97">
        <v>10</v>
      </c>
      <c r="K52" s="97">
        <v>20</v>
      </c>
      <c r="L52" s="97">
        <v>36</v>
      </c>
      <c r="M52" s="97">
        <v>5</v>
      </c>
      <c r="N52" s="97">
        <v>5</v>
      </c>
      <c r="O52" s="98">
        <v>15</v>
      </c>
      <c r="P52" s="99"/>
      <c r="Q52" s="100"/>
      <c r="R52" s="91">
        <f t="shared" si="4"/>
        <v>186</v>
      </c>
      <c r="S52" s="147">
        <f t="shared" si="3"/>
        <v>25</v>
      </c>
      <c r="T52" s="101">
        <f>R51+R52+R53</f>
        <v>569.5</v>
      </c>
      <c r="U52" s="142">
        <f>RANK(T52,$T$3:$T$59)</f>
        <v>5</v>
      </c>
    </row>
    <row r="53" spans="1:21" s="93" customFormat="1" ht="15" customHeight="1" thickBot="1">
      <c r="A53" s="102"/>
      <c r="B53" s="200" t="s">
        <v>63</v>
      </c>
      <c r="C53" s="201">
        <v>51</v>
      </c>
      <c r="D53" s="202" t="s">
        <v>92</v>
      </c>
      <c r="E53" s="185">
        <v>30</v>
      </c>
      <c r="F53" s="186">
        <v>15</v>
      </c>
      <c r="G53" s="186">
        <v>20</v>
      </c>
      <c r="H53" s="186">
        <v>15</v>
      </c>
      <c r="I53" s="186">
        <v>15</v>
      </c>
      <c r="J53" s="186">
        <v>8.5</v>
      </c>
      <c r="K53" s="186">
        <v>25</v>
      </c>
      <c r="L53" s="186">
        <v>46</v>
      </c>
      <c r="M53" s="186">
        <v>5</v>
      </c>
      <c r="N53" s="186">
        <v>5</v>
      </c>
      <c r="O53" s="187">
        <v>15</v>
      </c>
      <c r="P53" s="188"/>
      <c r="Q53" s="189"/>
      <c r="R53" s="190">
        <f t="shared" si="4"/>
        <v>199.5</v>
      </c>
      <c r="S53" s="148">
        <f t="shared" si="3"/>
        <v>3</v>
      </c>
      <c r="T53" s="111"/>
      <c r="U53" s="143"/>
    </row>
    <row r="54" spans="1:21" s="115" customFormat="1" ht="15" customHeight="1">
      <c r="A54" s="112"/>
      <c r="B54" s="113" t="s">
        <v>53</v>
      </c>
      <c r="C54" s="84">
        <v>52</v>
      </c>
      <c r="D54" s="119" t="s">
        <v>94</v>
      </c>
      <c r="E54" s="130">
        <v>30</v>
      </c>
      <c r="F54" s="121">
        <v>6</v>
      </c>
      <c r="G54" s="121">
        <v>16</v>
      </c>
      <c r="H54" s="121">
        <v>13.5</v>
      </c>
      <c r="I54" s="121">
        <v>15</v>
      </c>
      <c r="J54" s="121">
        <v>10</v>
      </c>
      <c r="K54" s="121">
        <v>25</v>
      </c>
      <c r="L54" s="121">
        <v>27</v>
      </c>
      <c r="M54" s="121">
        <v>0</v>
      </c>
      <c r="N54" s="121">
        <v>0</v>
      </c>
      <c r="O54" s="131">
        <v>15</v>
      </c>
      <c r="P54" s="132"/>
      <c r="Q54" s="133"/>
      <c r="R54" s="91">
        <f t="shared" si="4"/>
        <v>157.5</v>
      </c>
      <c r="S54" s="147">
        <f t="shared" si="3"/>
        <v>51</v>
      </c>
      <c r="T54" s="136"/>
      <c r="U54" s="144"/>
    </row>
    <row r="55" spans="1:21" s="115" customFormat="1" ht="15" customHeight="1">
      <c r="A55" s="82">
        <v>18</v>
      </c>
      <c r="B55" s="83" t="s">
        <v>53</v>
      </c>
      <c r="C55" s="94">
        <v>53</v>
      </c>
      <c r="D55" s="95" t="s">
        <v>120</v>
      </c>
      <c r="E55" s="96">
        <v>30</v>
      </c>
      <c r="F55" s="97">
        <v>12</v>
      </c>
      <c r="G55" s="97">
        <v>12</v>
      </c>
      <c r="H55" s="97">
        <v>13.5</v>
      </c>
      <c r="I55" s="97">
        <v>15</v>
      </c>
      <c r="J55" s="97">
        <v>8.5</v>
      </c>
      <c r="K55" s="97">
        <v>25</v>
      </c>
      <c r="L55" s="97">
        <v>30</v>
      </c>
      <c r="M55" s="97">
        <v>5</v>
      </c>
      <c r="N55" s="97">
        <v>0</v>
      </c>
      <c r="O55" s="98">
        <v>15</v>
      </c>
      <c r="P55" s="99"/>
      <c r="Q55" s="100"/>
      <c r="R55" s="91">
        <f t="shared" si="4"/>
        <v>166</v>
      </c>
      <c r="S55" s="147">
        <f t="shared" si="3"/>
        <v>50</v>
      </c>
      <c r="T55" s="101">
        <f>R54+R55+R56</f>
        <v>491.5</v>
      </c>
      <c r="U55" s="142">
        <f>RANK(T55,$T$3:$T$59)</f>
        <v>17</v>
      </c>
    </row>
    <row r="56" spans="1:21" s="115" customFormat="1" ht="15" customHeight="1" thickBot="1">
      <c r="A56" s="102"/>
      <c r="B56" s="103" t="s">
        <v>53</v>
      </c>
      <c r="C56" s="104">
        <v>54</v>
      </c>
      <c r="D56" s="105" t="s">
        <v>121</v>
      </c>
      <c r="E56" s="106">
        <v>30</v>
      </c>
      <c r="F56" s="107">
        <v>7.5</v>
      </c>
      <c r="G56" s="107">
        <v>14</v>
      </c>
      <c r="H56" s="107">
        <v>15</v>
      </c>
      <c r="I56" s="107">
        <v>15</v>
      </c>
      <c r="J56" s="107">
        <v>8.5</v>
      </c>
      <c r="K56" s="107">
        <v>15</v>
      </c>
      <c r="L56" s="107">
        <v>38</v>
      </c>
      <c r="M56" s="107">
        <v>5</v>
      </c>
      <c r="N56" s="107">
        <v>5</v>
      </c>
      <c r="O56" s="108">
        <v>15</v>
      </c>
      <c r="P56" s="109"/>
      <c r="Q56" s="110"/>
      <c r="R56" s="91">
        <f t="shared" si="4"/>
        <v>168</v>
      </c>
      <c r="S56" s="147">
        <f t="shared" si="3"/>
        <v>48</v>
      </c>
      <c r="T56" s="137"/>
      <c r="U56" s="143"/>
    </row>
    <row r="57" spans="1:21" s="115" customFormat="1" ht="15" customHeight="1">
      <c r="A57" s="153"/>
      <c r="B57" s="154" t="s">
        <v>139</v>
      </c>
      <c r="C57" s="155">
        <v>55</v>
      </c>
      <c r="D57" s="192" t="s">
        <v>140</v>
      </c>
      <c r="E57" s="193">
        <v>30</v>
      </c>
      <c r="F57" s="194">
        <v>15</v>
      </c>
      <c r="G57" s="194">
        <v>20</v>
      </c>
      <c r="H57" s="194">
        <v>10.5</v>
      </c>
      <c r="I57" s="194">
        <v>15</v>
      </c>
      <c r="J57" s="194">
        <v>8.5</v>
      </c>
      <c r="K57" s="194">
        <v>25</v>
      </c>
      <c r="L57" s="194">
        <v>44</v>
      </c>
      <c r="M57" s="194">
        <v>5</v>
      </c>
      <c r="N57" s="194">
        <v>5</v>
      </c>
      <c r="O57" s="195">
        <v>15</v>
      </c>
      <c r="P57" s="196"/>
      <c r="Q57" s="197"/>
      <c r="R57" s="162">
        <f t="shared" si="4"/>
        <v>193</v>
      </c>
      <c r="S57" s="163">
        <f t="shared" si="3"/>
        <v>10</v>
      </c>
      <c r="T57" s="198"/>
      <c r="U57" s="150"/>
    </row>
    <row r="58" spans="1:21" s="115" customFormat="1" ht="15" customHeight="1">
      <c r="A58" s="165">
        <v>19</v>
      </c>
      <c r="B58" s="166" t="s">
        <v>139</v>
      </c>
      <c r="C58" s="167">
        <v>56</v>
      </c>
      <c r="D58" s="168" t="s">
        <v>141</v>
      </c>
      <c r="E58" s="169">
        <v>30</v>
      </c>
      <c r="F58" s="170">
        <v>15</v>
      </c>
      <c r="G58" s="170">
        <v>18</v>
      </c>
      <c r="H58" s="170">
        <v>15</v>
      </c>
      <c r="I58" s="170">
        <v>15</v>
      </c>
      <c r="J58" s="170">
        <v>8.5</v>
      </c>
      <c r="K58" s="170">
        <v>25</v>
      </c>
      <c r="L58" s="170">
        <v>44</v>
      </c>
      <c r="M58" s="170">
        <v>5</v>
      </c>
      <c r="N58" s="170">
        <v>5</v>
      </c>
      <c r="O58" s="171">
        <v>15</v>
      </c>
      <c r="P58" s="172"/>
      <c r="Q58" s="173"/>
      <c r="R58" s="162">
        <f t="shared" si="4"/>
        <v>195.5</v>
      </c>
      <c r="S58" s="163">
        <f t="shared" si="3"/>
        <v>7</v>
      </c>
      <c r="T58" s="191">
        <f>R57+R58+R59</f>
        <v>586</v>
      </c>
      <c r="U58" s="149">
        <f>RANK(T58,$T$3:$T$59)</f>
        <v>1</v>
      </c>
    </row>
    <row r="59" spans="1:21" s="115" customFormat="1" ht="15" customHeight="1" thickBot="1">
      <c r="A59" s="175"/>
      <c r="B59" s="176" t="s">
        <v>139</v>
      </c>
      <c r="C59" s="177">
        <v>57</v>
      </c>
      <c r="D59" s="178" t="s">
        <v>142</v>
      </c>
      <c r="E59" s="179">
        <v>30</v>
      </c>
      <c r="F59" s="180">
        <v>15</v>
      </c>
      <c r="G59" s="180">
        <v>20</v>
      </c>
      <c r="H59" s="180">
        <v>13.5</v>
      </c>
      <c r="I59" s="180">
        <v>15</v>
      </c>
      <c r="J59" s="180">
        <v>10</v>
      </c>
      <c r="K59" s="180">
        <v>25</v>
      </c>
      <c r="L59" s="180">
        <v>44</v>
      </c>
      <c r="M59" s="180">
        <v>5</v>
      </c>
      <c r="N59" s="180">
        <v>5</v>
      </c>
      <c r="O59" s="181">
        <v>15</v>
      </c>
      <c r="P59" s="182"/>
      <c r="Q59" s="183"/>
      <c r="R59" s="162">
        <f t="shared" si="4"/>
        <v>197.5</v>
      </c>
      <c r="S59" s="163">
        <f t="shared" si="3"/>
        <v>5</v>
      </c>
      <c r="T59" s="199"/>
      <c r="U59" s="151"/>
    </row>
    <row r="60" spans="2:21" ht="12.75">
      <c r="B60" t="s">
        <v>40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U60" s="2"/>
    </row>
    <row r="61" ht="12.75">
      <c r="B61" s="17" t="s">
        <v>39</v>
      </c>
    </row>
    <row r="64" spans="2:4" ht="12.75">
      <c r="B64" t="s">
        <v>146</v>
      </c>
      <c r="D64" s="95" t="s">
        <v>80</v>
      </c>
    </row>
    <row r="65" spans="2:5" ht="12.75">
      <c r="B65" s="5" t="s">
        <v>147</v>
      </c>
      <c r="C65" s="3"/>
      <c r="D65" s="95" t="s">
        <v>109</v>
      </c>
      <c r="E65" s="1"/>
    </row>
    <row r="66" spans="2:3" ht="12.75">
      <c r="B66" s="5"/>
      <c r="C66" s="3"/>
    </row>
    <row r="67" ht="12.75">
      <c r="B67" s="146" t="s">
        <v>148</v>
      </c>
    </row>
    <row r="69" ht="12.75">
      <c r="B69" s="93" t="s">
        <v>149</v>
      </c>
    </row>
    <row r="70" ht="12.75">
      <c r="B70" s="93" t="s">
        <v>150</v>
      </c>
    </row>
    <row r="71" ht="12.75">
      <c r="B71" s="93" t="s">
        <v>151</v>
      </c>
    </row>
  </sheetData>
  <sheetProtection/>
  <mergeCells count="1">
    <mergeCell ref="A1:U1"/>
  </mergeCells>
  <printOptions/>
  <pageMargins left="0.3937007874015748" right="0" top="0.1968503937007874" bottom="0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68"/>
  <sheetViews>
    <sheetView zoomScalePageLayoutView="0" workbookViewId="0" topLeftCell="B1">
      <selection activeCell="L5" sqref="L5"/>
    </sheetView>
  </sheetViews>
  <sheetFormatPr defaultColWidth="9.00390625" defaultRowHeight="12.75"/>
  <cols>
    <col min="1" max="1" width="3.375" style="0" hidden="1" customWidth="1"/>
    <col min="2" max="2" width="24.125" style="0" customWidth="1"/>
    <col min="3" max="3" width="6.875" style="0" customWidth="1"/>
    <col min="4" max="4" width="30.00390625" style="0" customWidth="1"/>
    <col min="5" max="6" width="5.75390625" style="0" hidden="1" customWidth="1"/>
    <col min="7" max="7" width="9.375" style="0" customWidth="1"/>
    <col min="8" max="8" width="10.00390625" style="0" bestFit="1" customWidth="1"/>
    <col min="9" max="10" width="5.75390625" style="0" hidden="1" customWidth="1"/>
  </cols>
  <sheetData>
    <row r="1" spans="2:14" ht="49.5" customHeight="1" thickBot="1">
      <c r="B1" s="55" t="s">
        <v>153</v>
      </c>
      <c r="C1" s="54"/>
      <c r="D1" s="54"/>
      <c r="E1" s="56"/>
      <c r="F1" s="56"/>
      <c r="G1" s="56"/>
      <c r="H1" s="56"/>
      <c r="I1" s="48"/>
      <c r="J1" s="48"/>
      <c r="K1" s="48"/>
      <c r="L1" s="48"/>
      <c r="M1" s="48"/>
      <c r="N1" s="48"/>
    </row>
    <row r="2" spans="1:11" ht="37.5" customHeight="1" thickBot="1">
      <c r="A2" s="68" t="s">
        <v>0</v>
      </c>
      <c r="B2" s="75" t="s">
        <v>1</v>
      </c>
      <c r="C2" s="76" t="s">
        <v>95</v>
      </c>
      <c r="D2" s="76" t="s">
        <v>2</v>
      </c>
      <c r="E2" s="71" t="s">
        <v>38</v>
      </c>
      <c r="F2" s="72" t="s">
        <v>38</v>
      </c>
      <c r="G2" s="73" t="s">
        <v>36</v>
      </c>
      <c r="H2" s="74" t="s">
        <v>9</v>
      </c>
      <c r="I2" s="31" t="s">
        <v>37</v>
      </c>
      <c r="J2" s="32" t="s">
        <v>9</v>
      </c>
      <c r="K2" s="33"/>
    </row>
    <row r="3" spans="1:11" ht="17.25" thickTop="1">
      <c r="A3" s="13"/>
      <c r="B3" s="206" t="str">
        <f>vysledovka_2010_final!$B$22</f>
        <v>Nitra</v>
      </c>
      <c r="C3" s="207">
        <f>vysledovka_2010_final!C23</f>
        <v>21</v>
      </c>
      <c r="D3" s="206" t="str">
        <f>vysledovka_2010_final!$D23</f>
        <v>Lenčeš Lukáš</v>
      </c>
      <c r="E3" s="208"/>
      <c r="F3" s="208"/>
      <c r="G3" s="208">
        <f>vysledovka_2010_final!$R23</f>
        <v>200</v>
      </c>
      <c r="H3" s="205">
        <f aca="true" t="shared" si="0" ref="H3:H34">RANK(G3,$G$3:$G$59)</f>
        <v>1</v>
      </c>
      <c r="I3" s="62"/>
      <c r="J3" s="34"/>
      <c r="K3" s="33"/>
    </row>
    <row r="4" spans="1:11" ht="16.5">
      <c r="A4" s="13" t="s">
        <v>10</v>
      </c>
      <c r="B4" s="209" t="str">
        <f>vysledovka_2010_final!$B$46</f>
        <v>Šaľa</v>
      </c>
      <c r="C4" s="207">
        <f>vysledovka_2010_final!C47</f>
        <v>45</v>
      </c>
      <c r="D4" s="206" t="str">
        <f>vysledovka_2010_final!$D47</f>
        <v>Fördőšová Mária</v>
      </c>
      <c r="E4" s="208"/>
      <c r="F4" s="208"/>
      <c r="G4" s="208">
        <f>vysledovka_2010_final!$R47</f>
        <v>200</v>
      </c>
      <c r="H4" s="205">
        <v>2</v>
      </c>
      <c r="I4" s="63">
        <f>G3+G4+G5</f>
        <v>599.5</v>
      </c>
      <c r="J4" s="35">
        <f>RANK(I4,$I$3:$I$59)</f>
        <v>1</v>
      </c>
      <c r="K4" s="33"/>
    </row>
    <row r="5" spans="1:11" ht="17.25" thickBot="1">
      <c r="A5" s="14"/>
      <c r="B5" s="209" t="str">
        <f>vysledovka_2010_final!$B$52</f>
        <v>Topoľčany</v>
      </c>
      <c r="C5" s="207">
        <f>vysledovka_2010_final!C53</f>
        <v>51</v>
      </c>
      <c r="D5" s="206" t="str">
        <f>vysledovka_2010_final!$D53</f>
        <v>Hodálová Dajana</v>
      </c>
      <c r="E5" s="208"/>
      <c r="F5" s="208"/>
      <c r="G5" s="208">
        <f>vysledovka_2010_final!$R53</f>
        <v>199.5</v>
      </c>
      <c r="H5" s="205">
        <f t="shared" si="0"/>
        <v>3</v>
      </c>
      <c r="I5" s="64"/>
      <c r="J5" s="8"/>
      <c r="K5" s="33"/>
    </row>
    <row r="6" spans="1:11" ht="15.75">
      <c r="A6" s="12" t="s">
        <v>11</v>
      </c>
      <c r="B6" s="57" t="str">
        <f>vysledovka_2010_final!$B$10</f>
        <v>Detva</v>
      </c>
      <c r="C6" s="204">
        <f>vysledovka_2010_final!C9</f>
        <v>7</v>
      </c>
      <c r="D6" s="69" t="str">
        <f>vysledovka_2010_final!$D9</f>
        <v>Podhora Šimon</v>
      </c>
      <c r="E6" s="70"/>
      <c r="F6" s="70"/>
      <c r="G6" s="70">
        <f>vysledovka_2010_final!$R9</f>
        <v>199</v>
      </c>
      <c r="H6" s="81">
        <f t="shared" si="0"/>
        <v>4</v>
      </c>
      <c r="I6" s="62"/>
      <c r="J6" s="7"/>
      <c r="K6" s="44"/>
    </row>
    <row r="7" spans="1:11" ht="15">
      <c r="A7" s="13"/>
      <c r="B7" s="57" t="str">
        <f>vysledovka_2010_final!$B$58</f>
        <v>Čadca</v>
      </c>
      <c r="C7" s="204">
        <f>vysledovka_2010_final!C59</f>
        <v>57</v>
      </c>
      <c r="D7" s="69" t="str">
        <f>vysledovka_2010_final!$D59</f>
        <v>Kantorík Adam</v>
      </c>
      <c r="E7" s="70"/>
      <c r="F7" s="70"/>
      <c r="G7" s="70">
        <f>vysledovka_2010_final!$R59</f>
        <v>197.5</v>
      </c>
      <c r="H7" s="81">
        <f t="shared" si="0"/>
        <v>5</v>
      </c>
      <c r="I7" s="63">
        <f>$G$6+$G$7+$G$8</f>
        <v>593.5</v>
      </c>
      <c r="J7" s="35">
        <f>RANK(I7,$I$3:$I$59)</f>
        <v>2</v>
      </c>
      <c r="K7" s="33"/>
    </row>
    <row r="8" spans="1:11" ht="16.5" thickBot="1">
      <c r="A8" s="14"/>
      <c r="B8" s="57" t="str">
        <f>vysledovka_2010_final!$B$34</f>
        <v>Kežmarok</v>
      </c>
      <c r="C8" s="204">
        <f>vysledovka_2010_final!C34</f>
        <v>32</v>
      </c>
      <c r="D8" s="69" t="str">
        <f>vysledovka_2010_final!$D34</f>
        <v>Barabas Alojz</v>
      </c>
      <c r="E8" s="70"/>
      <c r="F8" s="70"/>
      <c r="G8" s="70">
        <f>vysledovka_2010_final!$R34</f>
        <v>197</v>
      </c>
      <c r="H8" s="81">
        <f t="shared" si="0"/>
        <v>6</v>
      </c>
      <c r="I8" s="64"/>
      <c r="J8" s="8"/>
      <c r="K8" s="33"/>
    </row>
    <row r="9" spans="1:11" ht="15.75">
      <c r="A9" s="12" t="s">
        <v>13</v>
      </c>
      <c r="B9" s="57" t="str">
        <f>vysledovka_2010_final!$B$58</f>
        <v>Čadca</v>
      </c>
      <c r="C9" s="204">
        <f>vysledovka_2010_final!C58</f>
        <v>56</v>
      </c>
      <c r="D9" s="69" t="str">
        <f>vysledovka_2010_final!$D58</f>
        <v>Eisner Richard</v>
      </c>
      <c r="E9" s="70"/>
      <c r="F9" s="70"/>
      <c r="G9" s="70">
        <f>vysledovka_2010_final!$R58</f>
        <v>195.5</v>
      </c>
      <c r="H9" s="81">
        <f t="shared" si="0"/>
        <v>7</v>
      </c>
      <c r="I9" s="65"/>
      <c r="J9" s="36"/>
      <c r="K9" s="33"/>
    </row>
    <row r="10" spans="1:11" ht="15">
      <c r="A10" s="13"/>
      <c r="B10" s="57" t="str">
        <f>vysledovka_2010_final!$B$19</f>
        <v>Levice</v>
      </c>
      <c r="C10" s="204">
        <f>vysledovka_2010_final!C20</f>
        <v>18</v>
      </c>
      <c r="D10" s="69" t="str">
        <f>vysledovka_2010_final!$D20</f>
        <v>Busai Peter</v>
      </c>
      <c r="E10" s="70"/>
      <c r="F10" s="70"/>
      <c r="G10" s="70">
        <f>vysledovka_2010_final!$R20</f>
        <v>195</v>
      </c>
      <c r="H10" s="81">
        <f t="shared" si="0"/>
        <v>8</v>
      </c>
      <c r="I10" s="63">
        <f>G9+G10+G11</f>
        <v>585</v>
      </c>
      <c r="J10" s="35">
        <f>RANK(I10,$I$3:$I$59)</f>
        <v>3</v>
      </c>
      <c r="K10" s="33"/>
    </row>
    <row r="11" spans="1:11" ht="16.5" thickBot="1">
      <c r="A11" s="14"/>
      <c r="B11" s="57" t="str">
        <f>vysledovka_2010_final!$B$7</f>
        <v>Brezno</v>
      </c>
      <c r="C11" s="204">
        <f>vysledovka_2010_final!C8</f>
        <v>6</v>
      </c>
      <c r="D11" s="69" t="str">
        <f>vysledovka_2010_final!$D8</f>
        <v>Rolko Jaroslav</v>
      </c>
      <c r="E11" s="70"/>
      <c r="F11" s="70"/>
      <c r="G11" s="70">
        <f>vysledovka_2010_final!$R8</f>
        <v>194.5</v>
      </c>
      <c r="H11" s="81">
        <f t="shared" si="0"/>
        <v>9</v>
      </c>
      <c r="I11" s="64"/>
      <c r="J11" s="8"/>
      <c r="K11" s="33"/>
    </row>
    <row r="12" spans="1:11" ht="15.75">
      <c r="A12" s="12" t="s">
        <v>16</v>
      </c>
      <c r="B12" s="57" t="str">
        <f>vysledovka_2010_final!$B$46</f>
        <v>Šaľa</v>
      </c>
      <c r="C12" s="204">
        <f>vysledovka_2010_final!C46</f>
        <v>44</v>
      </c>
      <c r="D12" s="69" t="str">
        <f>vysledovka_2010_final!$D46</f>
        <v>Gubranová Laura</v>
      </c>
      <c r="E12" s="70"/>
      <c r="F12" s="70"/>
      <c r="G12" s="70">
        <f>vysledovka_2010_final!$R46</f>
        <v>193</v>
      </c>
      <c r="H12" s="81">
        <f t="shared" si="0"/>
        <v>10</v>
      </c>
      <c r="I12" s="62"/>
      <c r="J12" s="7"/>
      <c r="K12" s="33"/>
    </row>
    <row r="13" spans="1:11" ht="15">
      <c r="A13" s="13"/>
      <c r="B13" s="57" t="str">
        <f>vysledovka_2010_final!$B$58</f>
        <v>Čadca</v>
      </c>
      <c r="C13" s="204">
        <f>vysledovka_2010_final!C57</f>
        <v>55</v>
      </c>
      <c r="D13" s="69" t="str">
        <f>vysledovka_2010_final!$D57</f>
        <v>Čarnecký Martin</v>
      </c>
      <c r="E13" s="70"/>
      <c r="F13" s="70"/>
      <c r="G13" s="70">
        <f>vysledovka_2010_final!$R57</f>
        <v>193</v>
      </c>
      <c r="H13" s="81">
        <f t="shared" si="0"/>
        <v>10</v>
      </c>
      <c r="I13" s="63">
        <f>G12+G13+G14</f>
        <v>578</v>
      </c>
      <c r="J13" s="35">
        <f>RANK(I13,$I$3:$I$59)</f>
        <v>4</v>
      </c>
      <c r="K13" s="33"/>
    </row>
    <row r="14" spans="1:11" ht="16.5" thickBot="1">
      <c r="A14" s="14"/>
      <c r="B14" s="57" t="str">
        <f>vysledovka_2010_final!$B$43</f>
        <v>Považská Bystrica</v>
      </c>
      <c r="C14" s="204">
        <f>vysledovka_2010_final!C43</f>
        <v>41</v>
      </c>
      <c r="D14" s="69" t="str">
        <f>vysledovka_2010_final!$D43</f>
        <v>Kyselová Mariana</v>
      </c>
      <c r="E14" s="70"/>
      <c r="F14" s="70"/>
      <c r="G14" s="70">
        <f>vysledovka_2010_final!$R43</f>
        <v>192</v>
      </c>
      <c r="H14" s="81">
        <f t="shared" si="0"/>
        <v>12</v>
      </c>
      <c r="I14" s="64"/>
      <c r="J14" s="8"/>
      <c r="K14" s="33"/>
    </row>
    <row r="15" spans="1:11" ht="15.75">
      <c r="A15" s="12" t="s">
        <v>19</v>
      </c>
      <c r="B15" s="57" t="str">
        <f>vysledovka_2010_final!$B$49</f>
        <v>Trnava</v>
      </c>
      <c r="C15" s="204">
        <f>vysledovka_2010_final!C48</f>
        <v>46</v>
      </c>
      <c r="D15" s="69" t="str">
        <f>vysledovka_2010_final!$D48</f>
        <v>Červeňanská Marianna</v>
      </c>
      <c r="E15" s="70"/>
      <c r="F15" s="70"/>
      <c r="G15" s="70">
        <f>vysledovka_2010_final!$R48</f>
        <v>192</v>
      </c>
      <c r="H15" s="81">
        <f t="shared" si="0"/>
        <v>12</v>
      </c>
      <c r="I15" s="62"/>
      <c r="J15" s="7"/>
      <c r="K15" s="33"/>
    </row>
    <row r="16" spans="1:11" ht="15">
      <c r="A16" s="13"/>
      <c r="B16" s="57" t="str">
        <f>vysledovka_2010_final!$B$28</f>
        <v>Lučenec</v>
      </c>
      <c r="C16" s="204">
        <f>vysledovka_2010_final!C29</f>
        <v>27</v>
      </c>
      <c r="D16" s="69" t="str">
        <f>vysledovka_2010_final!$D29</f>
        <v>Turčáni Dean</v>
      </c>
      <c r="E16" s="70"/>
      <c r="F16" s="70"/>
      <c r="G16" s="70">
        <f>vysledovka_2010_final!$R29</f>
        <v>191</v>
      </c>
      <c r="H16" s="81">
        <f t="shared" si="0"/>
        <v>14</v>
      </c>
      <c r="I16" s="63">
        <f>G15+G16+G17</f>
        <v>573</v>
      </c>
      <c r="J16" s="35">
        <f>RANK(I16,$I$3:$I$59)</f>
        <v>5</v>
      </c>
      <c r="K16" s="33"/>
    </row>
    <row r="17" spans="1:11" ht="16.5" thickBot="1">
      <c r="A17" s="14"/>
      <c r="B17" s="57" t="str">
        <f>vysledovka_2010_final!$B$22</f>
        <v>Nitra</v>
      </c>
      <c r="C17" s="204">
        <f>vysledovka_2010_final!C22</f>
        <v>20</v>
      </c>
      <c r="D17" s="69" t="str">
        <f>vysledovka_2010_final!$D22</f>
        <v>Lengyel Martin</v>
      </c>
      <c r="E17" s="70"/>
      <c r="F17" s="70"/>
      <c r="G17" s="70">
        <f>vysledovka_2010_final!$R22</f>
        <v>190</v>
      </c>
      <c r="H17" s="81">
        <f t="shared" si="0"/>
        <v>15</v>
      </c>
      <c r="I17" s="64"/>
      <c r="J17" s="8"/>
      <c r="K17" s="33"/>
    </row>
    <row r="18" spans="1:11" ht="15.75">
      <c r="A18" s="13" t="s">
        <v>21</v>
      </c>
      <c r="B18" s="57" t="str">
        <f>vysledovka_2010_final!$B$43</f>
        <v>Považská Bystrica</v>
      </c>
      <c r="C18" s="204">
        <f>vysledovka_2010_final!C42</f>
        <v>40</v>
      </c>
      <c r="D18" s="69" t="str">
        <f>vysledovka_2010_final!$D42</f>
        <v>Mihálik Milan</v>
      </c>
      <c r="E18" s="70"/>
      <c r="F18" s="70"/>
      <c r="G18" s="70">
        <f>vysledovka_2010_final!$R42</f>
        <v>190</v>
      </c>
      <c r="H18" s="81">
        <f t="shared" si="0"/>
        <v>15</v>
      </c>
      <c r="I18" s="66"/>
      <c r="J18" s="37"/>
      <c r="K18" s="33"/>
    </row>
    <row r="19" spans="1:11" ht="15">
      <c r="A19" s="13"/>
      <c r="B19" s="57" t="str">
        <f>vysledovka_2010_final!$B$13</f>
        <v>Gelnica</v>
      </c>
      <c r="C19" s="204">
        <f>vysledovka_2010_final!C12</f>
        <v>10</v>
      </c>
      <c r="D19" s="69" t="str">
        <f>vysledovka_2010_final!$D12</f>
        <v>Palaščák Pavol</v>
      </c>
      <c r="E19" s="70"/>
      <c r="F19" s="70"/>
      <c r="G19" s="70">
        <f>vysledovka_2010_final!$R12</f>
        <v>189.5</v>
      </c>
      <c r="H19" s="81">
        <f t="shared" si="0"/>
        <v>17</v>
      </c>
      <c r="I19" s="63">
        <f>G18+G19+G20</f>
        <v>569</v>
      </c>
      <c r="J19" s="35">
        <f>RANK(I19,$I$3:$I$59)</f>
        <v>6</v>
      </c>
      <c r="K19" s="33"/>
    </row>
    <row r="20" spans="1:11" ht="16.5" thickBot="1">
      <c r="A20" s="13"/>
      <c r="B20" s="57" t="str">
        <f>vysledovka_2010_final!$B$13</f>
        <v>Gelnica</v>
      </c>
      <c r="C20" s="204">
        <f>vysledovka_2010_final!C13</f>
        <v>11</v>
      </c>
      <c r="D20" s="69" t="str">
        <f>vysledovka_2010_final!$D13</f>
        <v>Czölder Marek</v>
      </c>
      <c r="E20" s="70"/>
      <c r="F20" s="70"/>
      <c r="G20" s="70">
        <f>vysledovka_2010_final!$R13</f>
        <v>189.5</v>
      </c>
      <c r="H20" s="81">
        <f t="shared" si="0"/>
        <v>17</v>
      </c>
      <c r="I20" s="67"/>
      <c r="J20" s="38"/>
      <c r="K20" s="33"/>
    </row>
    <row r="21" spans="1:11" ht="15.75">
      <c r="A21" s="12" t="s">
        <v>18</v>
      </c>
      <c r="B21" s="57" t="str">
        <f>vysledovka_2010_final!$B$43</f>
        <v>Považská Bystrica</v>
      </c>
      <c r="C21" s="204">
        <f>vysledovka_2010_final!C44</f>
        <v>42</v>
      </c>
      <c r="D21" s="69" t="str">
        <f>vysledovka_2010_final!$D44</f>
        <v>Cabaj Patrik</v>
      </c>
      <c r="E21" s="70"/>
      <c r="F21" s="70"/>
      <c r="G21" s="70">
        <f>vysledovka_2010_final!$R44</f>
        <v>189.5</v>
      </c>
      <c r="H21" s="81">
        <f t="shared" si="0"/>
        <v>17</v>
      </c>
      <c r="I21" s="62"/>
      <c r="J21" s="7"/>
      <c r="K21" s="33"/>
    </row>
    <row r="22" spans="1:11" ht="15">
      <c r="A22" s="13"/>
      <c r="B22" s="57" t="str">
        <f>vysledovka_2010_final!$B$10</f>
        <v>Detva</v>
      </c>
      <c r="C22" s="204">
        <f>vysledovka_2010_final!C11</f>
        <v>9</v>
      </c>
      <c r="D22" s="69" t="str">
        <f>vysledovka_2010_final!$D11</f>
        <v>Kuviková Martina</v>
      </c>
      <c r="E22" s="70"/>
      <c r="F22" s="70"/>
      <c r="G22" s="70">
        <f>vysledovka_2010_final!$R11</f>
        <v>189</v>
      </c>
      <c r="H22" s="81">
        <f t="shared" si="0"/>
        <v>20</v>
      </c>
      <c r="I22" s="63">
        <f>G21+G22+G23</f>
        <v>567</v>
      </c>
      <c r="J22" s="35">
        <f>RANK(I22,$I$3:$I$59)</f>
        <v>7</v>
      </c>
      <c r="K22" s="33"/>
    </row>
    <row r="23" spans="1:11" ht="16.5" thickBot="1">
      <c r="A23" s="14"/>
      <c r="B23" s="57" t="str">
        <f>vysledovka_2010_final!$B$46</f>
        <v>Šaľa</v>
      </c>
      <c r="C23" s="204">
        <f>vysledovka_2010_final!C45</f>
        <v>43</v>
      </c>
      <c r="D23" s="69" t="str">
        <f>vysledovka_2010_final!$D45</f>
        <v>Brnula Nikola</v>
      </c>
      <c r="E23" s="70"/>
      <c r="F23" s="70"/>
      <c r="G23" s="70">
        <f>vysledovka_2010_final!$R45</f>
        <v>188.5</v>
      </c>
      <c r="H23" s="81">
        <f t="shared" si="0"/>
        <v>21</v>
      </c>
      <c r="I23" s="64"/>
      <c r="J23" s="8"/>
      <c r="K23" s="33"/>
    </row>
    <row r="24" spans="1:11" ht="15.75">
      <c r="A24" s="12" t="s">
        <v>22</v>
      </c>
      <c r="B24" s="57" t="str">
        <f>vysledovka_2010_final!$B$19</f>
        <v>Levice</v>
      </c>
      <c r="C24" s="204">
        <f>vysledovka_2010_final!C18</f>
        <v>16</v>
      </c>
      <c r="D24" s="69" t="str">
        <f>vysledovka_2010_final!$D18</f>
        <v>Pustai Peter</v>
      </c>
      <c r="E24" s="70"/>
      <c r="F24" s="70"/>
      <c r="G24" s="70">
        <f>vysledovka_2010_final!$R18</f>
        <v>187.5</v>
      </c>
      <c r="H24" s="81">
        <f t="shared" si="0"/>
        <v>22</v>
      </c>
      <c r="I24" s="62"/>
      <c r="J24" s="7"/>
      <c r="K24" s="33"/>
    </row>
    <row r="25" spans="1:11" ht="15">
      <c r="A25" s="13"/>
      <c r="B25" s="57" t="str">
        <f>vysledovka_2010_final!$B$4</f>
        <v>Banská Bystrica</v>
      </c>
      <c r="C25" s="204">
        <f>vysledovka_2010_final!C5</f>
        <v>3</v>
      </c>
      <c r="D25" s="69" t="str">
        <f>vysledovka_2010_final!$D5</f>
        <v>Pazuchová Zuzana</v>
      </c>
      <c r="E25" s="70"/>
      <c r="F25" s="70"/>
      <c r="G25" s="70">
        <f>vysledovka_2010_final!$R5</f>
        <v>187</v>
      </c>
      <c r="H25" s="81">
        <f t="shared" si="0"/>
        <v>23</v>
      </c>
      <c r="I25" s="63">
        <f>G24+G25+G26</f>
        <v>561</v>
      </c>
      <c r="J25" s="35">
        <f>RANK(I25,$I$3:$I$59)</f>
        <v>8</v>
      </c>
      <c r="K25" s="33"/>
    </row>
    <row r="26" spans="1:11" ht="16.5" thickBot="1">
      <c r="A26" s="14"/>
      <c r="B26" s="57" t="str">
        <f>vysledovka_2010_final!$B$22</f>
        <v>Nitra</v>
      </c>
      <c r="C26" s="204">
        <f>vysledovka_2010_final!C21</f>
        <v>19</v>
      </c>
      <c r="D26" s="69" t="str">
        <f>vysledovka_2010_final!$D21</f>
        <v>Šilák René</v>
      </c>
      <c r="E26" s="70"/>
      <c r="F26" s="70"/>
      <c r="G26" s="70">
        <f>vysledovka_2010_final!$R21</f>
        <v>186.5</v>
      </c>
      <c r="H26" s="81">
        <f t="shared" si="0"/>
        <v>24</v>
      </c>
      <c r="I26" s="64"/>
      <c r="J26" s="8"/>
      <c r="K26" s="33"/>
    </row>
    <row r="27" spans="1:11" ht="15.75">
      <c r="A27" s="12" t="s">
        <v>14</v>
      </c>
      <c r="B27" s="57" t="str">
        <f>vysledovka_2010_final!$B$52</f>
        <v>Topoľčany</v>
      </c>
      <c r="C27" s="204">
        <f>vysledovka_2010_final!C52</f>
        <v>50</v>
      </c>
      <c r="D27" s="69" t="str">
        <f>vysledovka_2010_final!$D52</f>
        <v>Meluš Tomáš</v>
      </c>
      <c r="E27" s="70"/>
      <c r="F27" s="70"/>
      <c r="G27" s="70">
        <f>vysledovka_2010_final!$R52</f>
        <v>186</v>
      </c>
      <c r="H27" s="81">
        <f t="shared" si="0"/>
        <v>25</v>
      </c>
      <c r="I27" s="62"/>
      <c r="J27" s="7"/>
      <c r="K27" s="33"/>
    </row>
    <row r="28" spans="1:11" ht="15">
      <c r="A28" s="13"/>
      <c r="B28" s="57" t="str">
        <f>vysledovka_2010_final!$B$13</f>
        <v>Gelnica</v>
      </c>
      <c r="C28" s="204">
        <f>vysledovka_2010_final!C14</f>
        <v>12</v>
      </c>
      <c r="D28" s="69" t="str">
        <f>vysledovka_2010_final!$D14</f>
        <v>Gärtner Ladislav</v>
      </c>
      <c r="E28" s="70"/>
      <c r="F28" s="70"/>
      <c r="G28" s="70">
        <f>vysledovka_2010_final!$R14</f>
        <v>185.5</v>
      </c>
      <c r="H28" s="81">
        <f t="shared" si="0"/>
        <v>26</v>
      </c>
      <c r="I28" s="63">
        <f>G27+G28+G29</f>
        <v>557</v>
      </c>
      <c r="J28" s="35">
        <f>RANK(I28,$I$3:$I$59)</f>
        <v>9</v>
      </c>
      <c r="K28" s="33"/>
    </row>
    <row r="29" spans="1:11" ht="16.5" thickBot="1">
      <c r="A29" s="14"/>
      <c r="B29" s="57" t="str">
        <f>vysledovka_2010_final!$B$37</f>
        <v>Rimavská Sobota</v>
      </c>
      <c r="C29" s="204">
        <f>vysledovka_2010_final!C38</f>
        <v>36</v>
      </c>
      <c r="D29" s="69" t="str">
        <f>vysledovka_2010_final!$D38</f>
        <v>Babic Martin</v>
      </c>
      <c r="E29" s="70"/>
      <c r="F29" s="70"/>
      <c r="G29" s="70">
        <f>vysledovka_2010_final!$R38</f>
        <v>185.5</v>
      </c>
      <c r="H29" s="81">
        <f t="shared" si="0"/>
        <v>26</v>
      </c>
      <c r="I29" s="64"/>
      <c r="J29" s="8"/>
      <c r="K29" s="33"/>
    </row>
    <row r="30" spans="1:11" ht="15.75">
      <c r="A30" s="12" t="s">
        <v>24</v>
      </c>
      <c r="B30" s="57" t="str">
        <f>vysledovka_2010_final!$B$40</f>
        <v>Senica</v>
      </c>
      <c r="C30" s="204">
        <f>vysledovka_2010_final!C40</f>
        <v>38</v>
      </c>
      <c r="D30" s="69" t="str">
        <f>vysledovka_2010_final!$D40</f>
        <v>Vojtek Ondrej</v>
      </c>
      <c r="E30" s="70"/>
      <c r="F30" s="70"/>
      <c r="G30" s="70">
        <f>vysledovka_2010_final!$R40</f>
        <v>185.5</v>
      </c>
      <c r="H30" s="81">
        <f t="shared" si="0"/>
        <v>26</v>
      </c>
      <c r="I30" s="62"/>
      <c r="J30" s="7"/>
      <c r="K30" s="33"/>
    </row>
    <row r="31" spans="1:11" ht="15">
      <c r="A31" s="13"/>
      <c r="B31" s="57" t="str">
        <f>vysledovka_2010_final!$B$4</f>
        <v>Banská Bystrica</v>
      </c>
      <c r="C31" s="204">
        <f>vysledovka_2010_final!C3</f>
        <v>1</v>
      </c>
      <c r="D31" s="69" t="str">
        <f>vysledovka_2010_final!$D3</f>
        <v>Pazuchová Katka</v>
      </c>
      <c r="E31" s="70"/>
      <c r="F31" s="70"/>
      <c r="G31" s="70">
        <f>vysledovka_2010_final!$R3</f>
        <v>185</v>
      </c>
      <c r="H31" s="81">
        <f t="shared" si="0"/>
        <v>29</v>
      </c>
      <c r="I31" s="63">
        <f>G30+G31+G32</f>
        <v>555.5</v>
      </c>
      <c r="J31" s="35">
        <f>RANK(I31,$I$3:$I$59)</f>
        <v>10</v>
      </c>
      <c r="K31" s="33"/>
    </row>
    <row r="32" spans="1:11" ht="16.5" thickBot="1">
      <c r="A32" s="14"/>
      <c r="B32" s="57" t="str">
        <f>vysledovka_2010_final!$B$28</f>
        <v>Lučenec</v>
      </c>
      <c r="C32" s="204">
        <f>vysledovka_2010_final!C27</f>
        <v>25</v>
      </c>
      <c r="D32" s="69" t="str">
        <f>vysledovka_2010_final!$D27</f>
        <v>Debnár Ján</v>
      </c>
      <c r="E32" s="70"/>
      <c r="F32" s="70"/>
      <c r="G32" s="70">
        <f>vysledovka_2010_final!$R27</f>
        <v>185</v>
      </c>
      <c r="H32" s="81">
        <f t="shared" si="0"/>
        <v>29</v>
      </c>
      <c r="I32" s="64"/>
      <c r="J32" s="8"/>
      <c r="K32" s="33"/>
    </row>
    <row r="33" spans="1:11" ht="15.75">
      <c r="A33" s="12" t="s">
        <v>27</v>
      </c>
      <c r="B33" s="57" t="str">
        <f>vysledovka_2010_final!$B$16</f>
        <v>Ilava</v>
      </c>
      <c r="C33" s="204">
        <f>vysledovka_2010_final!C15</f>
        <v>13</v>
      </c>
      <c r="D33" s="69" t="str">
        <f>vysledovka_2010_final!$D15</f>
        <v>Poláková Dominika</v>
      </c>
      <c r="E33" s="70"/>
      <c r="F33" s="70"/>
      <c r="G33" s="70">
        <f>vysledovka_2010_final!$R15</f>
        <v>184.5</v>
      </c>
      <c r="H33" s="81">
        <f t="shared" si="0"/>
        <v>31</v>
      </c>
      <c r="I33" s="62"/>
      <c r="J33" s="7"/>
      <c r="K33" s="33"/>
    </row>
    <row r="34" spans="1:11" ht="15">
      <c r="A34" s="13"/>
      <c r="B34" s="57" t="str">
        <f>vysledovka_2010_final!$B$34</f>
        <v>Kežmarok</v>
      </c>
      <c r="C34" s="204">
        <f>vysledovka_2010_final!C33</f>
        <v>31</v>
      </c>
      <c r="D34" s="69" t="str">
        <f>vysledovka_2010_final!$D33</f>
        <v>Blahut Jozef</v>
      </c>
      <c r="E34" s="70"/>
      <c r="F34" s="70"/>
      <c r="G34" s="70">
        <f>vysledovka_2010_final!$R33</f>
        <v>184.5</v>
      </c>
      <c r="H34" s="81">
        <f t="shared" si="0"/>
        <v>31</v>
      </c>
      <c r="I34" s="63">
        <f>G33+G34+G35</f>
        <v>553</v>
      </c>
      <c r="J34" s="35">
        <f>RANK(I34,$I$3:$I$59)</f>
        <v>11</v>
      </c>
      <c r="K34" s="33"/>
    </row>
    <row r="35" spans="1:11" ht="16.5" thickBot="1">
      <c r="A35" s="14"/>
      <c r="B35" s="57" t="str">
        <f>vysledovka_2010_final!$B$52</f>
        <v>Topoľčany</v>
      </c>
      <c r="C35" s="204">
        <f>vysledovka_2010_final!C51</f>
        <v>49</v>
      </c>
      <c r="D35" s="69" t="str">
        <f>vysledovka_2010_final!$D51</f>
        <v>Hodálová Alexandra</v>
      </c>
      <c r="E35" s="70"/>
      <c r="F35" s="70"/>
      <c r="G35" s="70">
        <f>vysledovka_2010_final!$R51</f>
        <v>184</v>
      </c>
      <c r="H35" s="81">
        <f aca="true" t="shared" si="1" ref="H35:H66">RANK(G35,$G$3:$G$59)</f>
        <v>33</v>
      </c>
      <c r="I35" s="64"/>
      <c r="J35" s="8"/>
      <c r="K35" s="33"/>
    </row>
    <row r="36" spans="1:11" ht="17.25" customHeight="1">
      <c r="A36" s="12" t="s">
        <v>15</v>
      </c>
      <c r="B36" s="57" t="str">
        <f>vysledovka_2010_final!$B$34</f>
        <v>Kežmarok</v>
      </c>
      <c r="C36" s="204">
        <f>vysledovka_2010_final!C35</f>
        <v>33</v>
      </c>
      <c r="D36" s="69" t="str">
        <f>vysledovka_2010_final!$D35</f>
        <v>Blahut Matúš</v>
      </c>
      <c r="E36" s="70"/>
      <c r="F36" s="70"/>
      <c r="G36" s="70">
        <f>vysledovka_2010_final!$R35</f>
        <v>183.5</v>
      </c>
      <c r="H36" s="81">
        <f t="shared" si="1"/>
        <v>34</v>
      </c>
      <c r="I36" s="62"/>
      <c r="J36" s="39"/>
      <c r="K36" s="33"/>
    </row>
    <row r="37" spans="1:11" ht="15">
      <c r="A37" s="13"/>
      <c r="B37" s="57" t="str">
        <f>vysledovka_2010_final!$B$49</f>
        <v>Trnava</v>
      </c>
      <c r="C37" s="204">
        <f>vysledovka_2010_final!C49</f>
        <v>47</v>
      </c>
      <c r="D37" s="69" t="str">
        <f>vysledovka_2010_final!$D49</f>
        <v>Červeňanská Martina</v>
      </c>
      <c r="E37" s="70"/>
      <c r="F37" s="70"/>
      <c r="G37" s="70">
        <f>vysledovka_2010_final!$R49</f>
        <v>183.5</v>
      </c>
      <c r="H37" s="81">
        <f t="shared" si="1"/>
        <v>34</v>
      </c>
      <c r="I37" s="63">
        <f>G36+G37+G38</f>
        <v>549.5</v>
      </c>
      <c r="J37" s="35">
        <f>RANK(I37,$I$3:$I$59)</f>
        <v>12</v>
      </c>
      <c r="K37" s="33"/>
    </row>
    <row r="38" spans="1:11" ht="16.5" thickBot="1">
      <c r="A38" s="14"/>
      <c r="B38" s="57" t="str">
        <f>vysledovka_2010_final!$B$4</f>
        <v>Banská Bystrica</v>
      </c>
      <c r="C38" s="204">
        <f>vysledovka_2010_final!C4</f>
        <v>2</v>
      </c>
      <c r="D38" s="69" t="str">
        <f>vysledovka_2010_final!$D4</f>
        <v>Hudecová Radka</v>
      </c>
      <c r="E38" s="70"/>
      <c r="F38" s="70"/>
      <c r="G38" s="70">
        <f>vysledovka_2010_final!$R4</f>
        <v>182.5</v>
      </c>
      <c r="H38" s="81">
        <f t="shared" si="1"/>
        <v>36</v>
      </c>
      <c r="I38" s="64"/>
      <c r="J38" s="40"/>
      <c r="K38" s="33"/>
    </row>
    <row r="39" spans="1:11" ht="15.75">
      <c r="A39" s="12" t="s">
        <v>26</v>
      </c>
      <c r="B39" s="57" t="str">
        <f>vysledovka_2010_final!$B$25</f>
        <v>Liptovský Mikuláš</v>
      </c>
      <c r="C39" s="204">
        <f>vysledovka_2010_final!C26</f>
        <v>24</v>
      </c>
      <c r="D39" s="69" t="str">
        <f>vysledovka_2010_final!$D26</f>
        <v>Haluška Marek</v>
      </c>
      <c r="E39" s="70"/>
      <c r="F39" s="70"/>
      <c r="G39" s="70">
        <f>vysledovka_2010_final!$R26</f>
        <v>182</v>
      </c>
      <c r="H39" s="81">
        <f t="shared" si="1"/>
        <v>37</v>
      </c>
      <c r="I39" s="62"/>
      <c r="J39" s="7"/>
      <c r="K39" s="33"/>
    </row>
    <row r="40" spans="1:11" ht="15">
      <c r="A40" s="13"/>
      <c r="B40" s="57" t="str">
        <f>vysledovka_2010_final!$B$25</f>
        <v>Liptovský Mikuláš</v>
      </c>
      <c r="C40" s="204">
        <f>vysledovka_2010_final!C24</f>
        <v>22</v>
      </c>
      <c r="D40" s="69" t="str">
        <f>vysledovka_2010_final!$D24</f>
        <v>Grajková Daniela</v>
      </c>
      <c r="E40" s="70"/>
      <c r="F40" s="70"/>
      <c r="G40" s="70">
        <f>vysledovka_2010_final!$R24</f>
        <v>181.5</v>
      </c>
      <c r="H40" s="81">
        <f t="shared" si="1"/>
        <v>38</v>
      </c>
      <c r="I40" s="63">
        <f>G39+G40+G41</f>
        <v>545</v>
      </c>
      <c r="J40" s="35">
        <f>RANK(I40,$I$3:$I$59)</f>
        <v>13</v>
      </c>
      <c r="K40" s="33"/>
    </row>
    <row r="41" spans="1:11" ht="16.5" thickBot="1">
      <c r="A41" s="14"/>
      <c r="B41" s="57" t="str">
        <f>vysledovka_2010_final!$B$49</f>
        <v>Trnava</v>
      </c>
      <c r="C41" s="204">
        <f>vysledovka_2010_final!C50</f>
        <v>48</v>
      </c>
      <c r="D41" s="69" t="str">
        <f>vysledovka_2010_final!$D50</f>
        <v>Buchová Lucia</v>
      </c>
      <c r="E41" s="70"/>
      <c r="F41" s="70"/>
      <c r="G41" s="70">
        <f>vysledovka_2010_final!$R50</f>
        <v>181.5</v>
      </c>
      <c r="H41" s="81">
        <f t="shared" si="1"/>
        <v>38</v>
      </c>
      <c r="I41" s="64"/>
      <c r="J41" s="8"/>
      <c r="K41" s="33"/>
    </row>
    <row r="42" spans="1:11" ht="15.75">
      <c r="A42" s="13"/>
      <c r="B42" s="57" t="str">
        <f>vysledovka_2010_final!$B$10</f>
        <v>Detva</v>
      </c>
      <c r="C42" s="204">
        <f>vysledovka_2010_final!C10</f>
        <v>8</v>
      </c>
      <c r="D42" s="69" t="str">
        <f>vysledovka_2010_final!$D10</f>
        <v>Poliaková Natália</v>
      </c>
      <c r="E42" s="70"/>
      <c r="F42" s="70"/>
      <c r="G42" s="70">
        <f>vysledovka_2010_final!$R10</f>
        <v>181</v>
      </c>
      <c r="H42" s="81">
        <f t="shared" si="1"/>
        <v>40</v>
      </c>
      <c r="I42" s="66"/>
      <c r="J42" s="37"/>
      <c r="K42" s="33"/>
    </row>
    <row r="43" spans="1:11" ht="15.75">
      <c r="A43" s="13"/>
      <c r="B43" s="57" t="str">
        <f>vysledovka_2010_final!$B$40</f>
        <v>Senica</v>
      </c>
      <c r="C43" s="204">
        <f>vysledovka_2010_final!C39</f>
        <v>37</v>
      </c>
      <c r="D43" s="69" t="str">
        <f>vysledovka_2010_final!$D39</f>
        <v>Vojtková Jana</v>
      </c>
      <c r="E43" s="70"/>
      <c r="F43" s="70"/>
      <c r="G43" s="70">
        <f>vysledovka_2010_final!$R39</f>
        <v>180</v>
      </c>
      <c r="H43" s="81">
        <f t="shared" si="1"/>
        <v>41</v>
      </c>
      <c r="I43" s="66"/>
      <c r="J43" s="37"/>
      <c r="K43" s="33"/>
    </row>
    <row r="44" spans="1:11" ht="15.75">
      <c r="A44" s="13"/>
      <c r="B44" s="57" t="str">
        <f>vysledovka_2010_final!$B$28</f>
        <v>Lučenec</v>
      </c>
      <c r="C44" s="204">
        <f>vysledovka_2010_final!C28</f>
        <v>26</v>
      </c>
      <c r="D44" s="69" t="str">
        <f>vysledovka_2010_final!$D28</f>
        <v>Vaculčiak Roman</v>
      </c>
      <c r="E44" s="70"/>
      <c r="F44" s="70"/>
      <c r="G44" s="70">
        <f>vysledovka_2010_final!$R28</f>
        <v>178.5</v>
      </c>
      <c r="H44" s="81">
        <f t="shared" si="1"/>
        <v>42</v>
      </c>
      <c r="I44" s="66"/>
      <c r="J44" s="37"/>
      <c r="K44" s="33"/>
    </row>
    <row r="45" spans="1:11" ht="15.75">
      <c r="A45" s="13" t="s">
        <v>12</v>
      </c>
      <c r="B45" s="57" t="str">
        <f>vysledovka_2010_final!$B$19</f>
        <v>Levice</v>
      </c>
      <c r="C45" s="204">
        <f>vysledovka_2010_final!C19</f>
        <v>17</v>
      </c>
      <c r="D45" s="69" t="str">
        <f>vysledovka_2010_final!$D19</f>
        <v>Grausová Kristína</v>
      </c>
      <c r="E45" s="70"/>
      <c r="F45" s="70"/>
      <c r="G45" s="70">
        <f>vysledovka_2010_final!$R19</f>
        <v>173</v>
      </c>
      <c r="H45" s="81">
        <f t="shared" si="1"/>
        <v>43</v>
      </c>
      <c r="I45" s="66"/>
      <c r="J45" s="37"/>
      <c r="K45" s="33"/>
    </row>
    <row r="46" spans="1:11" ht="15">
      <c r="A46" s="13"/>
      <c r="B46" s="57" t="str">
        <f>vysledovka_2010_final!$B$37</f>
        <v>Rimavská Sobota</v>
      </c>
      <c r="C46" s="204">
        <f>vysledovka_2010_final!C36</f>
        <v>34</v>
      </c>
      <c r="D46" s="69" t="str">
        <f>vysledovka_2010_final!$D36</f>
        <v>Bystriansky Peter</v>
      </c>
      <c r="E46" s="70"/>
      <c r="F46" s="70"/>
      <c r="G46" s="70">
        <f>vysledovka_2010_final!$R36</f>
        <v>172</v>
      </c>
      <c r="H46" s="81">
        <f t="shared" si="1"/>
        <v>44</v>
      </c>
      <c r="I46" s="63">
        <f>G45+G46+G47</f>
        <v>516.5</v>
      </c>
      <c r="J46" s="35">
        <f>RANK(I46,$I$3:$I$59)</f>
        <v>14</v>
      </c>
      <c r="K46" s="33"/>
    </row>
    <row r="47" spans="1:11" ht="16.5" thickBot="1">
      <c r="A47" s="14"/>
      <c r="B47" s="57" t="str">
        <f>vysledovka_2010_final!$B$25</f>
        <v>Liptovský Mikuláš</v>
      </c>
      <c r="C47" s="204">
        <f>vysledovka_2010_final!C25</f>
        <v>23</v>
      </c>
      <c r="D47" s="69" t="str">
        <f>vysledovka_2010_final!$D25</f>
        <v>Gazda Ján</v>
      </c>
      <c r="E47" s="70"/>
      <c r="F47" s="70"/>
      <c r="G47" s="70">
        <f>vysledovka_2010_final!$R25</f>
        <v>171.5</v>
      </c>
      <c r="H47" s="81">
        <f t="shared" si="1"/>
        <v>45</v>
      </c>
      <c r="I47" s="67"/>
      <c r="J47" s="38"/>
      <c r="K47" s="33"/>
    </row>
    <row r="48" spans="1:11" ht="15.75">
      <c r="A48" s="12" t="s">
        <v>23</v>
      </c>
      <c r="B48" s="57" t="str">
        <f>vysledovka_2010_final!$B$7</f>
        <v>Brezno</v>
      </c>
      <c r="C48" s="204">
        <f>vysledovka_2010_final!C6</f>
        <v>4</v>
      </c>
      <c r="D48" s="69" t="str">
        <f>vysledovka_2010_final!$D6</f>
        <v>Fedor Peter</v>
      </c>
      <c r="E48" s="70"/>
      <c r="F48" s="70"/>
      <c r="G48" s="70">
        <f>vysledovka_2010_final!$R6</f>
        <v>170</v>
      </c>
      <c r="H48" s="81">
        <f t="shared" si="1"/>
        <v>46</v>
      </c>
      <c r="I48" s="62"/>
      <c r="J48" s="7"/>
      <c r="K48" s="33"/>
    </row>
    <row r="49" spans="1:11" ht="15">
      <c r="A49" s="13"/>
      <c r="B49" s="57" t="str">
        <f>vysledovka_2010_final!$B$40</f>
        <v>Senica</v>
      </c>
      <c r="C49" s="204">
        <f>vysledovka_2010_final!C41</f>
        <v>39</v>
      </c>
      <c r="D49" s="69" t="str">
        <f>vysledovka_2010_final!$D41</f>
        <v>Halinár Michal</v>
      </c>
      <c r="E49" s="70"/>
      <c r="F49" s="70"/>
      <c r="G49" s="70">
        <f>vysledovka_2010_final!$R41</f>
        <v>168.5</v>
      </c>
      <c r="H49" s="81">
        <f t="shared" si="1"/>
        <v>47</v>
      </c>
      <c r="I49" s="63">
        <f>G48+G49+G50</f>
        <v>506.5</v>
      </c>
      <c r="J49" s="35">
        <f>RANK(I49,$I$3:$I$59)</f>
        <v>15</v>
      </c>
      <c r="K49" s="33"/>
    </row>
    <row r="50" spans="1:11" ht="16.5" thickBot="1">
      <c r="A50" s="14"/>
      <c r="B50" s="57" t="str">
        <f>vysledovka_2010_final!$B$7</f>
        <v>Brezno</v>
      </c>
      <c r="C50" s="204">
        <f>vysledovka_2010_final!C7</f>
        <v>5</v>
      </c>
      <c r="D50" s="69" t="str">
        <f>vysledovka_2010_final!$D7</f>
        <v>Chramec Ján</v>
      </c>
      <c r="E50" s="70"/>
      <c r="F50" s="70"/>
      <c r="G50" s="70">
        <f>vysledovka_2010_final!$R7</f>
        <v>168</v>
      </c>
      <c r="H50" s="81">
        <f t="shared" si="1"/>
        <v>48</v>
      </c>
      <c r="I50" s="64"/>
      <c r="J50" s="8"/>
      <c r="K50" s="33"/>
    </row>
    <row r="51" spans="1:11" ht="15.75">
      <c r="A51" s="12" t="s">
        <v>20</v>
      </c>
      <c r="B51" s="57" t="str">
        <f>vysledovka_2010_final!$B$55</f>
        <v>Zvolen</v>
      </c>
      <c r="C51" s="204">
        <f>vysledovka_2010_final!C56</f>
        <v>54</v>
      </c>
      <c r="D51" s="69" t="str">
        <f>vysledovka_2010_final!$D56</f>
        <v>Kuzma Robert</v>
      </c>
      <c r="E51" s="70"/>
      <c r="F51" s="70"/>
      <c r="G51" s="70">
        <f>vysledovka_2010_final!$R56</f>
        <v>168</v>
      </c>
      <c r="H51" s="81">
        <f t="shared" si="1"/>
        <v>48</v>
      </c>
      <c r="I51" s="62"/>
      <c r="J51" s="7"/>
      <c r="K51" s="33"/>
    </row>
    <row r="52" spans="1:11" ht="15">
      <c r="A52" s="13"/>
      <c r="B52" s="57" t="str">
        <f>vysledovka_2010_final!$B$55</f>
        <v>Zvolen</v>
      </c>
      <c r="C52" s="204">
        <f>vysledovka_2010_final!C55</f>
        <v>53</v>
      </c>
      <c r="D52" s="69" t="str">
        <f>vysledovka_2010_final!$D55</f>
        <v>Lehocký Tomáš</v>
      </c>
      <c r="E52" s="70"/>
      <c r="F52" s="70"/>
      <c r="G52" s="70">
        <f>vysledovka_2010_final!$R55</f>
        <v>166</v>
      </c>
      <c r="H52" s="81">
        <f t="shared" si="1"/>
        <v>50</v>
      </c>
      <c r="I52" s="63">
        <f>G51+G52+G53</f>
        <v>491.5</v>
      </c>
      <c r="J52" s="35">
        <f>RANK(I52,$I$3:$I$59)</f>
        <v>16</v>
      </c>
      <c r="K52" s="33"/>
    </row>
    <row r="53" spans="1:11" ht="16.5" thickBot="1">
      <c r="A53" s="14"/>
      <c r="B53" s="57" t="str">
        <f>vysledovka_2010_final!$B$55</f>
        <v>Zvolen</v>
      </c>
      <c r="C53" s="204">
        <f>vysledovka_2010_final!C54</f>
        <v>52</v>
      </c>
      <c r="D53" s="69" t="str">
        <f>vysledovka_2010_final!$D54</f>
        <v>Skučka Peter</v>
      </c>
      <c r="E53" s="70"/>
      <c r="F53" s="70"/>
      <c r="G53" s="70">
        <f>vysledovka_2010_final!$R54</f>
        <v>157.5</v>
      </c>
      <c r="H53" s="81">
        <f t="shared" si="1"/>
        <v>51</v>
      </c>
      <c r="I53" s="64"/>
      <c r="J53" s="8"/>
      <c r="K53" s="33"/>
    </row>
    <row r="54" spans="1:11" ht="15.75">
      <c r="A54" s="12" t="s">
        <v>17</v>
      </c>
      <c r="B54" s="57" t="str">
        <f>vysledovka_2010_final!$B$16</f>
        <v>Ilava</v>
      </c>
      <c r="C54" s="204">
        <f>vysledovka_2010_final!C17</f>
        <v>15</v>
      </c>
      <c r="D54" s="69" t="str">
        <f>vysledovka_2010_final!$D17</f>
        <v>Štefanec Marek</v>
      </c>
      <c r="E54" s="70"/>
      <c r="F54" s="70"/>
      <c r="G54" s="70">
        <f>vysledovka_2010_final!$R17</f>
        <v>157</v>
      </c>
      <c r="H54" s="81">
        <f t="shared" si="1"/>
        <v>52</v>
      </c>
      <c r="I54" s="62"/>
      <c r="J54" s="7"/>
      <c r="K54" s="33"/>
    </row>
    <row r="55" spans="1:11" ht="15">
      <c r="A55" s="13"/>
      <c r="B55" s="57" t="str">
        <f>vysledovka_2010_final!$B$31</f>
        <v>Pezinok</v>
      </c>
      <c r="C55" s="204">
        <f>vysledovka_2010_final!C30</f>
        <v>28</v>
      </c>
      <c r="D55" s="69" t="str">
        <f>vysledovka_2010_final!$D30</f>
        <v>Petráš Tomáš</v>
      </c>
      <c r="E55" s="70"/>
      <c r="F55" s="70"/>
      <c r="G55" s="70">
        <f>vysledovka_2010_final!$R30</f>
        <v>155</v>
      </c>
      <c r="H55" s="81">
        <f t="shared" si="1"/>
        <v>53</v>
      </c>
      <c r="I55" s="63">
        <f>G54+G55+G56</f>
        <v>458</v>
      </c>
      <c r="J55" s="35">
        <f>RANK(I55,$I$3:$I$59)</f>
        <v>17</v>
      </c>
      <c r="K55" s="33"/>
    </row>
    <row r="56" spans="1:11" ht="16.5" thickBot="1">
      <c r="A56" s="14"/>
      <c r="B56" s="57" t="str">
        <f>vysledovka_2010_final!$B$31</f>
        <v>Pezinok</v>
      </c>
      <c r="C56" s="204">
        <f>vysledovka_2010_final!C31</f>
        <v>29</v>
      </c>
      <c r="D56" s="69" t="str">
        <f>vysledovka_2010_final!$D31</f>
        <v>Krasňanský Martin</v>
      </c>
      <c r="E56" s="70"/>
      <c r="F56" s="70"/>
      <c r="G56" s="70">
        <f>vysledovka_2010_final!$R31</f>
        <v>146</v>
      </c>
      <c r="H56" s="81">
        <f t="shared" si="1"/>
        <v>54</v>
      </c>
      <c r="I56" s="64"/>
      <c r="J56" s="8"/>
      <c r="K56" s="33"/>
    </row>
    <row r="57" spans="1:11" ht="15.75">
      <c r="A57" s="12" t="s">
        <v>28</v>
      </c>
      <c r="B57" s="57" t="str">
        <f>vysledovka_2010_final!$B$31</f>
        <v>Pezinok</v>
      </c>
      <c r="C57" s="204">
        <f>vysledovka_2010_final!C32</f>
        <v>30</v>
      </c>
      <c r="D57" s="69" t="str">
        <f>vysledovka_2010_final!$D32</f>
        <v>Lalinská Gabriela</v>
      </c>
      <c r="E57" s="70"/>
      <c r="F57" s="70"/>
      <c r="G57" s="70">
        <f>vysledovka_2010_final!$R32</f>
        <v>144.5</v>
      </c>
      <c r="H57" s="81">
        <f t="shared" si="1"/>
        <v>55</v>
      </c>
      <c r="I57" s="62"/>
      <c r="J57" s="7"/>
      <c r="K57" s="33"/>
    </row>
    <row r="58" spans="1:11" ht="15">
      <c r="A58" s="13"/>
      <c r="B58" s="57" t="str">
        <f>vysledovka_2010_final!$B$16</f>
        <v>Ilava</v>
      </c>
      <c r="C58" s="204">
        <f>vysledovka_2010_final!C16</f>
        <v>14</v>
      </c>
      <c r="D58" s="69" t="str">
        <f>vysledovka_2010_final!$D16</f>
        <v>Hrnčiarik Patrik</v>
      </c>
      <c r="E58" s="70"/>
      <c r="F58" s="70"/>
      <c r="G58" s="70">
        <f>vysledovka_2010_final!$R16</f>
        <v>141</v>
      </c>
      <c r="H58" s="81">
        <f t="shared" si="1"/>
        <v>56</v>
      </c>
      <c r="I58" s="63">
        <f>G57+G58+G59</f>
        <v>425</v>
      </c>
      <c r="J58" s="35">
        <f>RANK(I58,$I$3:$I$59)</f>
        <v>18</v>
      </c>
      <c r="K58" s="33"/>
    </row>
    <row r="59" spans="1:11" ht="16.5" thickBot="1">
      <c r="A59" s="14"/>
      <c r="B59" s="57" t="str">
        <f>vysledovka_2010_final!$B$37</f>
        <v>Rimavská Sobota</v>
      </c>
      <c r="C59" s="204">
        <f>vysledovka_2010_final!C37</f>
        <v>35</v>
      </c>
      <c r="D59" s="69" t="str">
        <f>vysledovka_2010_final!$D37</f>
        <v>Pevný Vladan</v>
      </c>
      <c r="E59" s="70"/>
      <c r="F59" s="70"/>
      <c r="G59" s="70">
        <f>vysledovka_2010_final!$R37</f>
        <v>139.5</v>
      </c>
      <c r="H59" s="81">
        <f t="shared" si="1"/>
        <v>57</v>
      </c>
      <c r="I59" s="64"/>
      <c r="J59" s="8"/>
      <c r="K59" s="33"/>
    </row>
    <row r="60" spans="1:10" ht="15">
      <c r="A60" s="6"/>
      <c r="B60" s="41"/>
      <c r="C60" s="42"/>
      <c r="D60" s="43"/>
      <c r="E60" s="15"/>
      <c r="F60" s="15"/>
      <c r="G60" s="15"/>
      <c r="H60" s="9"/>
      <c r="I60" s="11"/>
      <c r="J60" s="10"/>
    </row>
    <row r="61" spans="1:10" ht="12.75">
      <c r="A61" s="1"/>
      <c r="B61" s="4"/>
      <c r="C61" s="2"/>
      <c r="D61" s="1"/>
      <c r="E61" s="15"/>
      <c r="F61" s="15"/>
      <c r="G61" s="15"/>
      <c r="H61" s="2"/>
      <c r="I61" s="2"/>
      <c r="J61" s="2"/>
    </row>
    <row r="62" spans="2:10" ht="12.75">
      <c r="B62" t="s">
        <v>40</v>
      </c>
      <c r="E62" s="16"/>
      <c r="F62" s="16"/>
      <c r="G62" s="16"/>
      <c r="J62" s="2"/>
    </row>
    <row r="63" ht="12.75">
      <c r="B63" s="17" t="s">
        <v>39</v>
      </c>
    </row>
    <row r="67" spans="2:3" ht="12.75">
      <c r="B67" s="5"/>
      <c r="C67" s="3"/>
    </row>
    <row r="68" spans="2:3" ht="12.75">
      <c r="B68" s="5"/>
      <c r="C68" s="3"/>
    </row>
  </sheetData>
  <sheetProtection/>
  <printOptions/>
  <pageMargins left="0.5905511811023623" right="0" top="0.1968503937007874" bottom="0" header="0.5118110236220472" footer="0.511811023622047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D20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7.125" style="0" customWidth="1"/>
    <col min="2" max="2" width="25.875" style="0" customWidth="1"/>
    <col min="3" max="3" width="17.00390625" style="3" customWidth="1"/>
    <col min="4" max="4" width="16.125" style="3" customWidth="1"/>
  </cols>
  <sheetData>
    <row r="1" spans="1:4" ht="27.75" customHeight="1">
      <c r="A1" s="61" t="s">
        <v>69</v>
      </c>
      <c r="B1" s="51" t="s">
        <v>68</v>
      </c>
      <c r="C1" s="51" t="s">
        <v>42</v>
      </c>
      <c r="D1" s="51" t="s">
        <v>9</v>
      </c>
    </row>
    <row r="2" spans="1:4" ht="16.5">
      <c r="A2" s="79">
        <f>vysledovka_2010_final!$A$58</f>
        <v>19</v>
      </c>
      <c r="B2" s="50" t="str">
        <f>vysledovka_2010_final!$B$58</f>
        <v>Čadca</v>
      </c>
      <c r="C2" s="79">
        <f>vysledovka_2010_final!$T$58</f>
        <v>586</v>
      </c>
      <c r="D2" s="53">
        <f aca="true" t="shared" si="0" ref="D2:D20">RANK(C2,$C$2:$C$20)</f>
        <v>1</v>
      </c>
    </row>
    <row r="3" spans="1:4" ht="16.5">
      <c r="A3" s="79">
        <f>vysledovka_2010_final!$A$46</f>
        <v>15</v>
      </c>
      <c r="B3" s="50" t="str">
        <f>vysledovka_2010_final!$B$46</f>
        <v>Šaľa</v>
      </c>
      <c r="C3" s="79">
        <f>vysledovka_2010_final!$T$46</f>
        <v>581.5</v>
      </c>
      <c r="D3" s="53">
        <f t="shared" si="0"/>
        <v>2</v>
      </c>
    </row>
    <row r="4" spans="1:4" ht="16.5">
      <c r="A4" s="79">
        <f>vysledovka_2010_final!$A$22</f>
        <v>7</v>
      </c>
      <c r="B4" s="50" t="str">
        <f>vysledovka_2010_final!$B$22</f>
        <v>Nitra</v>
      </c>
      <c r="C4" s="79">
        <f>vysledovka_2010_final!$T$22</f>
        <v>576.5</v>
      </c>
      <c r="D4" s="53">
        <f t="shared" si="0"/>
        <v>3</v>
      </c>
    </row>
    <row r="5" spans="1:4" ht="15">
      <c r="A5" s="52">
        <f>vysledovka_2010_final!$A$43</f>
        <v>14</v>
      </c>
      <c r="B5" s="49" t="str">
        <f>vysledovka_2010_final!$B$43</f>
        <v>Považská Bystrica</v>
      </c>
      <c r="C5" s="52">
        <f>vysledovka_2010_final!$T$43</f>
        <v>571.5</v>
      </c>
      <c r="D5" s="210">
        <f t="shared" si="0"/>
        <v>4</v>
      </c>
    </row>
    <row r="6" spans="1:4" ht="15">
      <c r="A6" s="52">
        <f>vysledovka_2010_final!$A$52</f>
        <v>17</v>
      </c>
      <c r="B6" s="49" t="str">
        <f>vysledovka_2010_final!$B$52</f>
        <v>Topoľčany</v>
      </c>
      <c r="C6" s="52">
        <f>vysledovka_2010_final!$T$52</f>
        <v>569.5</v>
      </c>
      <c r="D6" s="210">
        <f t="shared" si="0"/>
        <v>5</v>
      </c>
    </row>
    <row r="7" spans="1:4" ht="15">
      <c r="A7" s="52">
        <f>vysledovka_2010_final!$A$10</f>
        <v>3</v>
      </c>
      <c r="B7" s="49" t="str">
        <f>vysledovka_2010_final!$B$10</f>
        <v>Detva</v>
      </c>
      <c r="C7" s="52">
        <f>vysledovka_2010_final!$T$10</f>
        <v>569</v>
      </c>
      <c r="D7" s="210">
        <f t="shared" si="0"/>
        <v>6</v>
      </c>
    </row>
    <row r="8" spans="1:4" ht="15">
      <c r="A8" s="52">
        <f>vysledovka_2010_final!$A$34</f>
        <v>11</v>
      </c>
      <c r="B8" s="49" t="str">
        <f>vysledovka_2010_final!$B$34</f>
        <v>Kežmarok</v>
      </c>
      <c r="C8" s="52">
        <f>vysledovka_2010_final!$T$34</f>
        <v>565</v>
      </c>
      <c r="D8" s="210">
        <f t="shared" si="0"/>
        <v>7</v>
      </c>
    </row>
    <row r="9" spans="1:4" ht="15">
      <c r="A9" s="52">
        <f>vysledovka_2010_final!$A$13</f>
        <v>4</v>
      </c>
      <c r="B9" s="49" t="str">
        <f>vysledovka_2010_final!$B$13</f>
        <v>Gelnica</v>
      </c>
      <c r="C9" s="52">
        <f>vysledovka_2010_final!$T$13</f>
        <v>564.5</v>
      </c>
      <c r="D9" s="210">
        <f t="shared" si="0"/>
        <v>8</v>
      </c>
    </row>
    <row r="10" spans="1:4" ht="15">
      <c r="A10" s="52">
        <f>vysledovka_2010_final!$A$49</f>
        <v>16</v>
      </c>
      <c r="B10" s="49" t="str">
        <f>vysledovka_2010_final!$B$49</f>
        <v>Trnava</v>
      </c>
      <c r="C10" s="52">
        <f>vysledovka_2010_final!$T$49</f>
        <v>557</v>
      </c>
      <c r="D10" s="210">
        <f t="shared" si="0"/>
        <v>9</v>
      </c>
    </row>
    <row r="11" spans="1:4" ht="15">
      <c r="A11" s="52">
        <f>vysledovka_2010_final!$A$19</f>
        <v>6</v>
      </c>
      <c r="B11" s="49" t="str">
        <f>vysledovka_2010_final!$B$19</f>
        <v>Levice</v>
      </c>
      <c r="C11" s="52">
        <f>vysledovka_2010_final!$T$19</f>
        <v>555.5</v>
      </c>
      <c r="D11" s="210">
        <f t="shared" si="0"/>
        <v>10</v>
      </c>
    </row>
    <row r="12" spans="1:4" ht="15">
      <c r="A12" s="52">
        <f>vysledovka_2010_final!$A$4</f>
        <v>1</v>
      </c>
      <c r="B12" s="49" t="str">
        <f>vysledovka_2010_final!$B$4</f>
        <v>Banská Bystrica</v>
      </c>
      <c r="C12" s="52">
        <f>vysledovka_2010_final!$T4</f>
        <v>554.5</v>
      </c>
      <c r="D12" s="210">
        <f t="shared" si="0"/>
        <v>11</v>
      </c>
    </row>
    <row r="13" spans="1:4" ht="15">
      <c r="A13" s="52">
        <f>vysledovka_2010_final!$A$28</f>
        <v>9</v>
      </c>
      <c r="B13" s="49" t="str">
        <f>vysledovka_2010_final!$B$28</f>
        <v>Lučenec</v>
      </c>
      <c r="C13" s="52">
        <f>vysledovka_2010_final!$T$28</f>
        <v>554.5</v>
      </c>
      <c r="D13" s="210">
        <f t="shared" si="0"/>
        <v>11</v>
      </c>
    </row>
    <row r="14" spans="1:4" ht="15">
      <c r="A14" s="52">
        <f>vysledovka_2010_final!$A$25</f>
        <v>8</v>
      </c>
      <c r="B14" s="49" t="str">
        <f>vysledovka_2010_final!$B$25</f>
        <v>Liptovský Mikuláš</v>
      </c>
      <c r="C14" s="52">
        <f>vysledovka_2010_final!$T$25</f>
        <v>535</v>
      </c>
      <c r="D14" s="210">
        <f t="shared" si="0"/>
        <v>13</v>
      </c>
    </row>
    <row r="15" spans="1:4" ht="15">
      <c r="A15" s="52">
        <f>vysledovka_2010_final!$A$40</f>
        <v>13</v>
      </c>
      <c r="B15" s="49" t="str">
        <f>vysledovka_2010_final!$B$40</f>
        <v>Senica</v>
      </c>
      <c r="C15" s="52">
        <f>vysledovka_2010_final!$T$40</f>
        <v>534</v>
      </c>
      <c r="D15" s="210">
        <f t="shared" si="0"/>
        <v>14</v>
      </c>
    </row>
    <row r="16" spans="1:4" ht="15">
      <c r="A16" s="52">
        <f>vysledovka_2010_final!$A$7</f>
        <v>2</v>
      </c>
      <c r="B16" s="49" t="str">
        <f>vysledovka_2010_final!$B$7</f>
        <v>Brezno</v>
      </c>
      <c r="C16" s="52">
        <f>vysledovka_2010_final!$T$7</f>
        <v>532.5</v>
      </c>
      <c r="D16" s="210">
        <f t="shared" si="0"/>
        <v>15</v>
      </c>
    </row>
    <row r="17" spans="1:4" ht="15">
      <c r="A17" s="52">
        <f>vysledovka_2010_final!$A$37</f>
        <v>12</v>
      </c>
      <c r="B17" s="49" t="str">
        <f>vysledovka_2010_final!$B$37</f>
        <v>Rimavská Sobota</v>
      </c>
      <c r="C17" s="52">
        <f>vysledovka_2010_final!$T$37</f>
        <v>497</v>
      </c>
      <c r="D17" s="210">
        <f t="shared" si="0"/>
        <v>16</v>
      </c>
    </row>
    <row r="18" spans="1:4" ht="15">
      <c r="A18" s="52">
        <f>vysledovka_2010_final!$A$55</f>
        <v>18</v>
      </c>
      <c r="B18" s="49" t="str">
        <f>vysledovka_2010_final!$B$55</f>
        <v>Zvolen</v>
      </c>
      <c r="C18" s="52">
        <f>vysledovka_2010_final!$T$55</f>
        <v>491.5</v>
      </c>
      <c r="D18" s="210">
        <f t="shared" si="0"/>
        <v>17</v>
      </c>
    </row>
    <row r="19" spans="1:4" ht="15">
      <c r="A19" s="52">
        <f>vysledovka_2010_final!$A$16</f>
        <v>5</v>
      </c>
      <c r="B19" s="49" t="str">
        <f>vysledovka_2010_final!$B$16</f>
        <v>Ilava</v>
      </c>
      <c r="C19" s="52">
        <f>vysledovka_2010_final!$T$16</f>
        <v>482.5</v>
      </c>
      <c r="D19" s="210">
        <f t="shared" si="0"/>
        <v>18</v>
      </c>
    </row>
    <row r="20" spans="1:4" ht="15">
      <c r="A20" s="52">
        <f>vysledovka_2010_final!$A$31</f>
        <v>10</v>
      </c>
      <c r="B20" s="49" t="str">
        <f>vysledovka_2010_final!$B$31</f>
        <v>Pezinok</v>
      </c>
      <c r="C20" s="52">
        <f>vysledovka_2010_final!$T$31</f>
        <v>445.5</v>
      </c>
      <c r="D20" s="210">
        <f t="shared" si="0"/>
        <v>19</v>
      </c>
    </row>
  </sheetData>
  <sheetProtection/>
  <printOptions/>
  <pageMargins left="0.9055118110236221" right="0.7086614173228347" top="1.141732283464567" bottom="0.7480314960629921" header="0.31496062992125984" footer="0.31496062992125984"/>
  <pageSetup horizontalDpi="300" verticalDpi="300" orientation="portrait" paperSize="9" r:id="rId1"/>
  <headerFooter>
    <oddHeader>&amp;CVýsledková listina KMPP 2009
VEĽKÝ KRTÍŠ, Hrušov 5. - 7.6.2009
D R U Ž S T V 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LA</cp:lastModifiedBy>
  <cp:lastPrinted>2010-06-21T12:34:00Z</cp:lastPrinted>
  <dcterms:created xsi:type="dcterms:W3CDTF">2004-06-12T12:03:59Z</dcterms:created>
  <dcterms:modified xsi:type="dcterms:W3CDTF">2010-06-21T12:36:37Z</dcterms:modified>
  <cp:category/>
  <cp:version/>
  <cp:contentType/>
  <cp:contentStatus/>
</cp:coreProperties>
</file>