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57_212,97" sheetId="1" r:id="rId1"/>
    <sheet name="J9_214,03" sheetId="2" r:id="rId2"/>
    <sheet name="J8_211,18" sheetId="3" r:id="rId3"/>
    <sheet name="J7_212,10" sheetId="4" r:id="rId4"/>
    <sheet name="J5_210,74" sheetId="5" r:id="rId5"/>
    <sheet name="J4_221,93" sheetId="6" r:id="rId6"/>
    <sheet name="J3_211,33" sheetId="7" r:id="rId7"/>
    <sheet name="J2_202,16" sheetId="8" r:id="rId8"/>
    <sheet name="J1_210,39" sheetId="9" r:id="rId9"/>
    <sheet name="J6_predbežne225,03_StiahnutZBod" sheetId="10" r:id="rId10"/>
  </sheets>
  <definedNames>
    <definedName name="_xlnm.Print_Area" localSheetId="0">'57_212,97'!$A$1:$L$59</definedName>
    <definedName name="_xlnm.Print_Area" localSheetId="8">'J1_210,39'!$A$1:$L$59</definedName>
    <definedName name="_xlnm.Print_Area" localSheetId="7">'J2_202,16'!$A$1:$L$59</definedName>
    <definedName name="_xlnm.Print_Area" localSheetId="6">'J3_211,33'!$A$1:$L$59</definedName>
    <definedName name="_xlnm.Print_Area" localSheetId="5">'J4_221,93'!$A$1:$L$59</definedName>
    <definedName name="_xlnm.Print_Area" localSheetId="4">'J5_210,74'!$A$1:$L$59</definedName>
    <definedName name="_xlnm.Print_Area" localSheetId="9">'J6_predbežne225,03_StiahnutZBod'!$A$1:$L$59</definedName>
    <definedName name="_xlnm.Print_Area" localSheetId="3">'J7_212,10'!$A$1:$L$59</definedName>
    <definedName name="_xlnm.Print_Area" localSheetId="2">'J8_211,18'!$A$1:$L$59</definedName>
    <definedName name="_xlnm.Print_Area" localSheetId="1">'J9_214,03'!$A$1:$L$59</definedName>
  </definedNames>
  <calcPr fullCalcOnLoad="1"/>
</workbook>
</file>

<file path=xl/sharedStrings.xml><?xml version="1.0" encoding="utf-8"?>
<sst xmlns="http://schemas.openxmlformats.org/spreadsheetml/2006/main" count="759" uniqueCount="87">
  <si>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</si>
  <si>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</si>
  <si>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</si>
  <si>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</si>
  <si>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</si>
  <si>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</si>
  <si>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</si>
  <si>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</si>
  <si>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</si>
  <si>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</si>
  <si>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</si>
  <si>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</si>
  <si>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</si>
  <si>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</si>
  <si>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</si>
  <si>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Faktor</t>
  </si>
  <si>
    <t>Punkte</t>
  </si>
  <si>
    <t>Messung</t>
  </si>
  <si>
    <t>R O T H I R S C H</t>
  </si>
  <si>
    <t xml:space="preserve">Erleger : </t>
  </si>
  <si>
    <t>Erlegungsdatum:</t>
  </si>
  <si>
    <t>Alter :</t>
  </si>
  <si>
    <t>Nummer der Trophäe</t>
  </si>
  <si>
    <t>Bewertungsort:</t>
  </si>
  <si>
    <t xml:space="preserve">  kg</t>
  </si>
  <si>
    <t xml:space="preserve">0   -  3 </t>
  </si>
  <si>
    <t xml:space="preserve">0   -  2 </t>
  </si>
  <si>
    <t xml:space="preserve">0   -  10 </t>
  </si>
  <si>
    <t>Land:</t>
  </si>
  <si>
    <t>Erlegungsort :</t>
  </si>
  <si>
    <t>( Cervus elaphus L. )</t>
  </si>
  <si>
    <t>rechts  cm</t>
  </si>
  <si>
    <t>links cm</t>
  </si>
  <si>
    <t xml:space="preserve">  Länge der Hauptstange</t>
  </si>
  <si>
    <t xml:space="preserve">  Länge der Augesprosse</t>
  </si>
  <si>
    <t xml:space="preserve">  Länge der Mittelsprosse</t>
  </si>
  <si>
    <t xml:space="preserve">  Umfang der Rose</t>
  </si>
  <si>
    <t xml:space="preserve">  Umfang untere Stangenmessung</t>
  </si>
  <si>
    <t xml:space="preserve">  Umfang obere Stangenmessung</t>
  </si>
  <si>
    <t xml:space="preserve">  Zahl der Enden</t>
  </si>
  <si>
    <t xml:space="preserve">  Zuschläge</t>
  </si>
  <si>
    <t>Durchschnitt</t>
  </si>
  <si>
    <t xml:space="preserve">  Gewicht des Geweihs mit kleinem Schädel</t>
  </si>
  <si>
    <t xml:space="preserve">  Auslage</t>
  </si>
  <si>
    <t xml:space="preserve">  Farbe</t>
  </si>
  <si>
    <t xml:space="preserve">  Perlung</t>
  </si>
  <si>
    <t xml:space="preserve">  Spitzen der Enden</t>
  </si>
  <si>
    <t xml:space="preserve">  Eissprossen</t>
  </si>
  <si>
    <t xml:space="preserve">  Krone</t>
  </si>
  <si>
    <t>cm</t>
  </si>
  <si>
    <t xml:space="preserve">  S U M M E</t>
  </si>
  <si>
    <t xml:space="preserve">  E N D S U M M E</t>
  </si>
  <si>
    <t xml:space="preserve">  Abzüge</t>
  </si>
  <si>
    <t>Bewertungskommission:</t>
  </si>
  <si>
    <t>Bevertungsdatum:</t>
  </si>
  <si>
    <t>Slowakei</t>
  </si>
  <si>
    <t>Slowakei, Levice</t>
  </si>
  <si>
    <t>J1</t>
  </si>
  <si>
    <t>Ing. Alexander  Menyhardt</t>
  </si>
  <si>
    <t>CHPO Poľana, Očová, okr. Detva</t>
  </si>
  <si>
    <t>rechts</t>
  </si>
  <si>
    <t>links</t>
  </si>
  <si>
    <t>J2</t>
  </si>
  <si>
    <t>CHPO Poľana, Hrochoť, okr. Detva</t>
  </si>
  <si>
    <t>Mgr. Erwin  Haraga</t>
  </si>
  <si>
    <t>J3</t>
  </si>
  <si>
    <t>MUDr. Marcel  Lenárth</t>
  </si>
  <si>
    <t>J4</t>
  </si>
  <si>
    <t>Trojchotár Dolné Semerovce, okr.Levice</t>
  </si>
  <si>
    <t>Ing. Zoltán Horváth</t>
  </si>
  <si>
    <t>Banská Belá, Banská Štiavnica, okr. B.Štiavnica</t>
  </si>
  <si>
    <t>Marián Plenta</t>
  </si>
  <si>
    <t>Tschechische Republik</t>
  </si>
  <si>
    <t>J5</t>
  </si>
  <si>
    <t>Obora Slavice, okr. Chrudin</t>
  </si>
  <si>
    <t>František Řípa</t>
  </si>
  <si>
    <t>J6</t>
  </si>
  <si>
    <t>J7</t>
  </si>
  <si>
    <t>Bohunice, okr. B. Štiavnica</t>
  </si>
  <si>
    <t>Ing. Roman Janušica</t>
  </si>
  <si>
    <t>J8</t>
  </si>
  <si>
    <t>Lúčka, Rožňava</t>
  </si>
  <si>
    <t>Ing. Arpád Kavečanky st.</t>
  </si>
  <si>
    <t>J9</t>
  </si>
  <si>
    <t>Silická Jablonica, okr.Rožňava</t>
  </si>
  <si>
    <t>Ernest Csontos</t>
  </si>
  <si>
    <t>Wildgatter Slavice, okr. Chrudim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</si>
</sst>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%"/>
    <numFmt numFmtId="173" formatCode="0.0"/>
    <numFmt numFmtId="174" formatCode="0.000"/>
    <numFmt numFmtId="175" formatCode="[$-41B]d\.\ mmmm\ yyyy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26"/>
      <name val="Arial CE"/>
      <family val="2"/>
    </font>
    <font>
      <b/>
      <sz val="11"/>
      <color indexed="18"/>
      <name val="Arial CE"/>
      <family val="2"/>
    </font>
    <font>
      <b/>
      <sz val="16"/>
      <color indexed="18"/>
      <name val="Arial CE"/>
      <family val="2"/>
    </font>
    <font>
      <sz val="8"/>
      <name val="Arial CE"/>
      <family val="0"/>
    </font>
    <font>
      <b/>
      <sz val="11"/>
      <color indexed="62"/>
      <name val="Arial CE"/>
      <family val="0"/>
    </font>
    <font>
      <b/>
      <i/>
      <sz val="10"/>
      <color indexed="10"/>
      <name val="Arial CE"/>
      <family val="0"/>
    </font>
    <font>
      <b/>
      <sz val="14"/>
      <color indexed="1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3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173" fontId="2" fillId="0" borderId="5" xfId="0" applyNumberFormat="1" applyFont="1" applyBorder="1" applyAlignment="1" applyProtection="1">
      <alignment horizontal="center" vertical="center"/>
      <protection locked="0"/>
    </xf>
    <xf numFmtId="2" fontId="11" fillId="0" borderId="6" xfId="0" applyNumberFormat="1" applyFont="1" applyBorder="1" applyAlignment="1">
      <alignment horizontal="center" vertical="center"/>
    </xf>
    <xf numFmtId="173" fontId="2" fillId="0" borderId="7" xfId="0" applyNumberFormat="1" applyFont="1" applyBorder="1" applyAlignment="1" applyProtection="1">
      <alignment horizontal="center" vertical="center"/>
      <protection locked="0"/>
    </xf>
    <xf numFmtId="173" fontId="2" fillId="0" borderId="8" xfId="0" applyNumberFormat="1" applyFont="1" applyBorder="1" applyAlignment="1" applyProtection="1">
      <alignment horizontal="center" vertical="center"/>
      <protection locked="0"/>
    </xf>
    <xf numFmtId="2" fontId="11" fillId="0" borderId="9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2" fontId="11" fillId="0" borderId="1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3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vertical="center"/>
      <protection hidden="1"/>
    </xf>
    <xf numFmtId="2" fontId="12" fillId="0" borderId="0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0" fillId="0" borderId="0" xfId="0" applyNumberFormat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10" fontId="11" fillId="0" borderId="15" xfId="19" applyNumberFormat="1" applyFont="1" applyBorder="1" applyAlignment="1">
      <alignment horizontal="center" vertical="center"/>
    </xf>
    <xf numFmtId="10" fontId="11" fillId="0" borderId="13" xfId="19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14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73" fontId="2" fillId="0" borderId="3" xfId="0" applyNumberFormat="1" applyFont="1" applyBorder="1" applyAlignment="1" applyProtection="1">
      <alignment horizontal="center" vertical="center"/>
      <protection hidden="1"/>
    </xf>
    <xf numFmtId="2" fontId="11" fillId="0" borderId="6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2" fontId="11" fillId="0" borderId="14" xfId="0" applyNumberFormat="1" applyFont="1" applyBorder="1" applyAlignment="1" applyProtection="1">
      <alignment horizontal="center" vertical="center"/>
      <protection hidden="1"/>
    </xf>
    <xf numFmtId="173" fontId="2" fillId="0" borderId="7" xfId="0" applyNumberFormat="1" applyFont="1" applyBorder="1" applyAlignment="1" applyProtection="1">
      <alignment horizontal="center" vertical="center"/>
      <protection hidden="1"/>
    </xf>
    <xf numFmtId="173" fontId="2" fillId="0" borderId="8" xfId="0" applyNumberFormat="1" applyFont="1" applyBorder="1" applyAlignment="1" applyProtection="1">
      <alignment horizontal="center" vertical="center"/>
      <protection hidden="1"/>
    </xf>
    <xf numFmtId="2" fontId="11" fillId="0" borderId="6" xfId="0" applyNumberFormat="1" applyFont="1" applyBorder="1" applyAlignment="1" applyProtection="1">
      <alignment horizontal="center" vertical="center"/>
      <protection hidden="1"/>
    </xf>
    <xf numFmtId="2" fontId="11" fillId="0" borderId="9" xfId="0" applyNumberFormat="1" applyFont="1" applyBorder="1" applyAlignment="1" applyProtection="1">
      <alignment horizontal="center" vertical="center"/>
      <protection hidden="1"/>
    </xf>
    <xf numFmtId="173" fontId="2" fillId="0" borderId="10" xfId="0" applyNumberFormat="1" applyFont="1" applyBorder="1" applyAlignment="1" applyProtection="1">
      <alignment horizontal="center" vertical="center"/>
      <protection hidden="1"/>
    </xf>
    <xf numFmtId="2" fontId="11" fillId="0" borderId="11" xfId="0" applyNumberFormat="1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2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173" fontId="2" fillId="0" borderId="12" xfId="0" applyNumberFormat="1" applyFont="1" applyBorder="1" applyAlignment="1" applyProtection="1">
      <alignment horizontal="center" vertical="center"/>
      <protection hidden="1"/>
    </xf>
    <xf numFmtId="10" fontId="11" fillId="0" borderId="15" xfId="19" applyNumberFormat="1" applyFont="1" applyBorder="1" applyAlignment="1" applyProtection="1">
      <alignment horizontal="center" vertical="center"/>
      <protection hidden="1"/>
    </xf>
    <xf numFmtId="10" fontId="11" fillId="0" borderId="13" xfId="19" applyNumberFormat="1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2" fontId="16" fillId="0" borderId="1" xfId="0" applyNumberFormat="1" applyFont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2" fontId="12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0" fillId="0" borderId="0" xfId="0" applyNumberForma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90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81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90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90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90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90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90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90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90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114300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990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2"/>
  <dimension ref="A9:M60"/>
  <sheetViews>
    <sheetView tabSelected="1"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86" customWidth="1"/>
    <col min="2" max="2" width="12.25390625" style="86" customWidth="1"/>
    <col min="3" max="3" width="11.125" style="86" customWidth="1"/>
    <col min="4" max="5" width="11.375" style="86" customWidth="1"/>
    <col min="6" max="6" width="15.375" style="86" customWidth="1"/>
    <col min="7" max="7" width="12.125" style="86" customWidth="1"/>
    <col min="8" max="8" width="10.75390625" style="86" customWidth="1"/>
    <col min="9" max="9" width="13.875" style="86" customWidth="1"/>
    <col min="10" max="10" width="10.75390625" style="86" customWidth="1"/>
    <col min="11" max="11" width="10.625" style="86" customWidth="1"/>
    <col min="12" max="12" width="6.25390625" style="86" customWidth="1"/>
    <col min="13" max="13" width="5.875" style="86" customWidth="1"/>
    <col min="14" max="16384" width="9.125" style="8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M9" s="87"/>
    </row>
    <row r="10" ht="12.75"/>
    <row r="11" spans="4:10" ht="23.25">
      <c r="D11" s="88"/>
      <c r="E11" s="89"/>
      <c r="F11" s="90"/>
      <c r="I11" s="91" t="s">
        <v>18</v>
      </c>
      <c r="J11" s="91"/>
    </row>
    <row r="12" ht="12.75"/>
    <row r="13" spans="3:13" ht="20.25">
      <c r="C13" s="89"/>
      <c r="D13" s="92"/>
      <c r="E13" s="92"/>
      <c r="F13" s="92"/>
      <c r="G13" s="92"/>
      <c r="H13" s="93"/>
      <c r="I13" s="94" t="s">
        <v>30</v>
      </c>
      <c r="J13" s="94"/>
      <c r="K13" s="94"/>
      <c r="L13" s="95"/>
      <c r="M13" s="95"/>
    </row>
    <row r="14" ht="12.75">
      <c r="K14" s="96"/>
    </row>
    <row r="15" spans="8:11" ht="18" customHeight="1">
      <c r="H15" s="93"/>
      <c r="I15" s="97" t="s">
        <v>22</v>
      </c>
      <c r="J15" s="97"/>
      <c r="K15" s="97"/>
    </row>
    <row r="16" spans="2:10" ht="18" customHeight="1">
      <c r="B16" s="88" t="s">
        <v>28</v>
      </c>
      <c r="C16" s="88"/>
      <c r="D16" s="88"/>
      <c r="E16" s="98" t="s">
        <v>55</v>
      </c>
      <c r="F16" s="98"/>
      <c r="G16" s="98"/>
      <c r="H16" s="98"/>
      <c r="I16" s="99"/>
      <c r="J16" s="100">
        <v>57</v>
      </c>
    </row>
    <row r="17" spans="2:10" ht="18" customHeight="1">
      <c r="B17" s="88"/>
      <c r="C17" s="88"/>
      <c r="D17" s="88"/>
      <c r="E17" s="88"/>
      <c r="F17" s="88"/>
      <c r="G17" s="88"/>
      <c r="H17" s="99"/>
      <c r="I17" s="99"/>
      <c r="J17" s="100"/>
    </row>
    <row r="18" spans="2:10" ht="18" customHeight="1">
      <c r="B18" s="88" t="s">
        <v>29</v>
      </c>
      <c r="C18" s="88"/>
      <c r="D18" s="88"/>
      <c r="E18" s="98" t="s">
        <v>68</v>
      </c>
      <c r="F18" s="98"/>
      <c r="G18" s="98"/>
      <c r="H18" s="98"/>
      <c r="I18" s="98"/>
      <c r="J18" s="100"/>
    </row>
    <row r="19" spans="2:10" ht="18" customHeight="1">
      <c r="B19" s="88"/>
      <c r="C19" s="88"/>
      <c r="D19" s="88"/>
      <c r="E19" s="88"/>
      <c r="F19" s="88"/>
      <c r="G19" s="88"/>
      <c r="H19" s="99"/>
      <c r="I19" s="99"/>
      <c r="J19" s="100"/>
    </row>
    <row r="20" spans="2:9" ht="18" customHeight="1">
      <c r="B20" s="88" t="s">
        <v>19</v>
      </c>
      <c r="C20" s="88"/>
      <c r="D20" s="88"/>
      <c r="E20" s="98" t="s">
        <v>69</v>
      </c>
      <c r="F20" s="98"/>
      <c r="G20" s="98"/>
      <c r="H20" s="98"/>
      <c r="I20" s="98"/>
    </row>
    <row r="21" spans="2:9" ht="18" customHeight="1">
      <c r="B21" s="88"/>
      <c r="C21" s="88"/>
      <c r="D21" s="88"/>
      <c r="E21" s="88"/>
      <c r="F21" s="88"/>
      <c r="G21" s="88"/>
      <c r="H21" s="99"/>
      <c r="I21" s="99"/>
    </row>
    <row r="22" spans="2:11" ht="18" customHeight="1" hidden="1">
      <c r="B22" s="88"/>
      <c r="C22" s="88"/>
      <c r="D22" s="88"/>
      <c r="E22" s="88"/>
      <c r="F22" s="101"/>
      <c r="G22" s="88"/>
      <c r="H22" s="88"/>
      <c r="I22" s="99"/>
      <c r="J22" s="88" t="s">
        <v>21</v>
      </c>
      <c r="K22" s="95"/>
    </row>
    <row r="23" spans="2:9" ht="18" customHeight="1">
      <c r="B23" s="88" t="s">
        <v>20</v>
      </c>
      <c r="C23" s="88"/>
      <c r="D23" s="88"/>
      <c r="E23" s="102">
        <v>39024</v>
      </c>
      <c r="F23" s="102"/>
      <c r="G23" s="99"/>
      <c r="H23" s="99"/>
      <c r="I23" s="99"/>
    </row>
    <row r="25" ht="12.75" customHeight="1" thickBot="1"/>
    <row r="26" spans="1:11" ht="22.5" customHeight="1" thickBot="1">
      <c r="A26" s="103"/>
      <c r="B26" s="103"/>
      <c r="C26" s="103"/>
      <c r="D26" s="103"/>
      <c r="E26" s="103"/>
      <c r="F26" s="103"/>
      <c r="G26" s="103"/>
      <c r="H26" s="104" t="s">
        <v>17</v>
      </c>
      <c r="I26" s="105" t="s">
        <v>41</v>
      </c>
      <c r="J26" s="104" t="s">
        <v>15</v>
      </c>
      <c r="K26" s="106" t="s">
        <v>16</v>
      </c>
    </row>
    <row r="27" spans="1:11" ht="21" customHeight="1">
      <c r="A27" s="107" t="s">
        <v>0</v>
      </c>
      <c r="B27" s="108" t="s">
        <v>33</v>
      </c>
      <c r="C27" s="109"/>
      <c r="D27" s="109"/>
      <c r="E27" s="109"/>
      <c r="F27" s="110"/>
      <c r="G27" s="111" t="s">
        <v>31</v>
      </c>
      <c r="H27" s="112">
        <v>116</v>
      </c>
      <c r="I27" s="113">
        <f>SUM(H27:H28)/2</f>
        <v>116.95</v>
      </c>
      <c r="J27" s="113">
        <v>0.5</v>
      </c>
      <c r="K27" s="113">
        <f>I27*J27</f>
        <v>58.475</v>
      </c>
    </row>
    <row r="28" spans="1:11" ht="21" customHeight="1" thickBot="1">
      <c r="A28" s="114"/>
      <c r="B28" s="115"/>
      <c r="C28" s="116"/>
      <c r="D28" s="116"/>
      <c r="E28" s="116"/>
      <c r="F28" s="117"/>
      <c r="G28" s="118" t="s">
        <v>32</v>
      </c>
      <c r="H28" s="119">
        <v>117.9</v>
      </c>
      <c r="I28" s="120"/>
      <c r="J28" s="120"/>
      <c r="K28" s="120"/>
    </row>
    <row r="29" spans="1:11" ht="21" customHeight="1">
      <c r="A29" s="107" t="s">
        <v>1</v>
      </c>
      <c r="B29" s="108" t="s">
        <v>34</v>
      </c>
      <c r="C29" s="109"/>
      <c r="D29" s="109"/>
      <c r="E29" s="109"/>
      <c r="F29" s="110"/>
      <c r="G29" s="111" t="s">
        <v>31</v>
      </c>
      <c r="H29" s="112">
        <v>34.8</v>
      </c>
      <c r="I29" s="113">
        <f>SUM(H29:H30)/2</f>
        <v>36.349999999999994</v>
      </c>
      <c r="J29" s="113">
        <v>0.25</v>
      </c>
      <c r="K29" s="113">
        <f>I29*J29</f>
        <v>9.087499999999999</v>
      </c>
    </row>
    <row r="30" spans="1:11" ht="21" customHeight="1" thickBot="1">
      <c r="A30" s="114"/>
      <c r="B30" s="115"/>
      <c r="C30" s="116"/>
      <c r="D30" s="116"/>
      <c r="E30" s="116"/>
      <c r="F30" s="117"/>
      <c r="G30" s="118" t="s">
        <v>32</v>
      </c>
      <c r="H30" s="119">
        <v>37.9</v>
      </c>
      <c r="I30" s="120"/>
      <c r="J30" s="120"/>
      <c r="K30" s="120"/>
    </row>
    <row r="31" spans="1:11" ht="21" customHeight="1">
      <c r="A31" s="107" t="s">
        <v>2</v>
      </c>
      <c r="B31" s="108" t="s">
        <v>35</v>
      </c>
      <c r="C31" s="109"/>
      <c r="D31" s="109"/>
      <c r="E31" s="109"/>
      <c r="F31" s="110"/>
      <c r="G31" s="111" t="s">
        <v>31</v>
      </c>
      <c r="H31" s="112">
        <v>43.6</v>
      </c>
      <c r="I31" s="113">
        <f>SUM(H31:H32)/2</f>
        <v>45</v>
      </c>
      <c r="J31" s="113">
        <v>0.25</v>
      </c>
      <c r="K31" s="113">
        <f>I31*J31</f>
        <v>11.25</v>
      </c>
    </row>
    <row r="32" spans="1:11" ht="21" customHeight="1" thickBot="1">
      <c r="A32" s="114"/>
      <c r="B32" s="115"/>
      <c r="C32" s="116"/>
      <c r="D32" s="116"/>
      <c r="E32" s="116"/>
      <c r="F32" s="117"/>
      <c r="G32" s="118" t="s">
        <v>32</v>
      </c>
      <c r="H32" s="121">
        <v>46.4</v>
      </c>
      <c r="I32" s="120"/>
      <c r="J32" s="120"/>
      <c r="K32" s="120"/>
    </row>
    <row r="33" spans="1:11" ht="21" customHeight="1">
      <c r="A33" s="107" t="s">
        <v>3</v>
      </c>
      <c r="B33" s="108" t="s">
        <v>36</v>
      </c>
      <c r="C33" s="109"/>
      <c r="D33" s="109"/>
      <c r="E33" s="109"/>
      <c r="F33" s="110"/>
      <c r="G33" s="111" t="s">
        <v>31</v>
      </c>
      <c r="H33" s="112">
        <v>28.1</v>
      </c>
      <c r="I33" s="113">
        <f>SUM(H33:H34)/2</f>
        <v>27.8</v>
      </c>
      <c r="J33" s="113">
        <v>1</v>
      </c>
      <c r="K33" s="113">
        <f>I33*J33</f>
        <v>27.8</v>
      </c>
    </row>
    <row r="34" spans="1:11" ht="21" customHeight="1" thickBot="1">
      <c r="A34" s="114"/>
      <c r="B34" s="115"/>
      <c r="C34" s="116"/>
      <c r="D34" s="116"/>
      <c r="E34" s="116"/>
      <c r="F34" s="117"/>
      <c r="G34" s="118" t="s">
        <v>32</v>
      </c>
      <c r="H34" s="121">
        <v>27.5</v>
      </c>
      <c r="I34" s="120"/>
      <c r="J34" s="120"/>
      <c r="K34" s="120"/>
    </row>
    <row r="35" spans="1:11" ht="21" customHeight="1">
      <c r="A35" s="107" t="s">
        <v>4</v>
      </c>
      <c r="B35" s="108" t="s">
        <v>37</v>
      </c>
      <c r="C35" s="109"/>
      <c r="D35" s="109"/>
      <c r="E35" s="109"/>
      <c r="F35" s="110"/>
      <c r="G35" s="111" t="s">
        <v>31</v>
      </c>
      <c r="H35" s="122">
        <v>17.3</v>
      </c>
      <c r="I35" s="123"/>
      <c r="J35" s="123">
        <v>1</v>
      </c>
      <c r="K35" s="124">
        <f aca="true" t="shared" si="0" ref="K35:K40">H35*J35</f>
        <v>17.3</v>
      </c>
    </row>
    <row r="36" spans="1:11" ht="21" customHeight="1" thickBot="1">
      <c r="A36" s="114"/>
      <c r="B36" s="115"/>
      <c r="C36" s="116"/>
      <c r="D36" s="116"/>
      <c r="E36" s="116"/>
      <c r="F36" s="117"/>
      <c r="G36" s="118" t="s">
        <v>32</v>
      </c>
      <c r="H36" s="125">
        <v>17.9</v>
      </c>
      <c r="I36" s="124"/>
      <c r="J36" s="126">
        <v>1</v>
      </c>
      <c r="K36" s="126">
        <f t="shared" si="0"/>
        <v>17.9</v>
      </c>
    </row>
    <row r="37" spans="1:11" ht="21" customHeight="1">
      <c r="A37" s="107" t="s">
        <v>5</v>
      </c>
      <c r="B37" s="108" t="s">
        <v>38</v>
      </c>
      <c r="C37" s="109"/>
      <c r="D37" s="109"/>
      <c r="E37" s="109"/>
      <c r="F37" s="110"/>
      <c r="G37" s="111" t="s">
        <v>31</v>
      </c>
      <c r="H37" s="122">
        <v>15.2</v>
      </c>
      <c r="I37" s="124"/>
      <c r="J37" s="123">
        <v>1</v>
      </c>
      <c r="K37" s="124">
        <f t="shared" si="0"/>
        <v>15.2</v>
      </c>
    </row>
    <row r="38" spans="1:11" ht="21" customHeight="1" thickBot="1">
      <c r="A38" s="114"/>
      <c r="B38" s="115"/>
      <c r="C38" s="116"/>
      <c r="D38" s="116"/>
      <c r="E38" s="116"/>
      <c r="F38" s="117"/>
      <c r="G38" s="118" t="s">
        <v>32</v>
      </c>
      <c r="H38" s="125">
        <v>15.1</v>
      </c>
      <c r="I38" s="124"/>
      <c r="J38" s="126">
        <v>1</v>
      </c>
      <c r="K38" s="126">
        <f t="shared" si="0"/>
        <v>15.1</v>
      </c>
    </row>
    <row r="39" spans="1:11" ht="21" customHeight="1">
      <c r="A39" s="107" t="s">
        <v>6</v>
      </c>
      <c r="B39" s="108" t="s">
        <v>39</v>
      </c>
      <c r="C39" s="109"/>
      <c r="D39" s="109"/>
      <c r="E39" s="109"/>
      <c r="F39" s="110"/>
      <c r="G39" s="111" t="s">
        <v>60</v>
      </c>
      <c r="H39" s="122">
        <v>5</v>
      </c>
      <c r="I39" s="127"/>
      <c r="J39" s="123">
        <v>1</v>
      </c>
      <c r="K39" s="124">
        <f t="shared" si="0"/>
        <v>5</v>
      </c>
    </row>
    <row r="40" spans="1:11" ht="21" customHeight="1" thickBot="1">
      <c r="A40" s="114"/>
      <c r="B40" s="115"/>
      <c r="C40" s="116"/>
      <c r="D40" s="116"/>
      <c r="E40" s="116"/>
      <c r="F40" s="117"/>
      <c r="G40" s="118" t="s">
        <v>61</v>
      </c>
      <c r="H40" s="125">
        <v>6</v>
      </c>
      <c r="I40" s="128"/>
      <c r="J40" s="126">
        <v>1</v>
      </c>
      <c r="K40" s="126">
        <f t="shared" si="0"/>
        <v>6</v>
      </c>
    </row>
    <row r="41" spans="1:11" ht="21" customHeight="1">
      <c r="A41" s="107" t="s">
        <v>7</v>
      </c>
      <c r="B41" s="108" t="s">
        <v>42</v>
      </c>
      <c r="C41" s="109"/>
      <c r="D41" s="109"/>
      <c r="E41" s="109"/>
      <c r="F41" s="110"/>
      <c r="G41" s="129" t="s">
        <v>24</v>
      </c>
      <c r="H41" s="130">
        <v>9.38</v>
      </c>
      <c r="I41" s="113">
        <f>SUM(H41-H42)</f>
        <v>8.680000000000001</v>
      </c>
      <c r="J41" s="113">
        <v>2</v>
      </c>
      <c r="K41" s="113">
        <f>I41*J41</f>
        <v>17.360000000000003</v>
      </c>
    </row>
    <row r="42" spans="1:11" ht="21" customHeight="1" thickBot="1">
      <c r="A42" s="114"/>
      <c r="B42" s="115"/>
      <c r="C42" s="116"/>
      <c r="D42" s="116"/>
      <c r="E42" s="116"/>
      <c r="F42" s="117"/>
      <c r="G42" s="131"/>
      <c r="H42" s="125">
        <v>0.7</v>
      </c>
      <c r="I42" s="120"/>
      <c r="J42" s="120"/>
      <c r="K42" s="120"/>
    </row>
    <row r="43" spans="1:11" ht="20.25" customHeight="1" thickBot="1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1" customHeight="1" thickBot="1">
      <c r="A44" s="135" t="s">
        <v>8</v>
      </c>
      <c r="B44" s="132" t="s">
        <v>43</v>
      </c>
      <c r="C44" s="133"/>
      <c r="D44" s="134"/>
      <c r="E44" s="136" t="s">
        <v>49</v>
      </c>
      <c r="F44" s="137">
        <v>82</v>
      </c>
      <c r="G44" s="138">
        <f>F44/I27</f>
        <v>0.7011543394613082</v>
      </c>
      <c r="H44" s="139"/>
      <c r="I44" s="140" t="s">
        <v>25</v>
      </c>
      <c r="J44" s="141"/>
      <c r="K44" s="45">
        <f>IF(G44&lt;0.5995,0,IF(G44&lt;0.6995,1,IF(G44&lt;0.7995,2,3)))</f>
        <v>2</v>
      </c>
    </row>
    <row r="45" spans="1:12" ht="21" customHeight="1" thickBot="1">
      <c r="A45" s="135" t="s">
        <v>9</v>
      </c>
      <c r="B45" s="132" t="s">
        <v>44</v>
      </c>
      <c r="C45" s="133"/>
      <c r="D45" s="133"/>
      <c r="E45" s="133"/>
      <c r="F45" s="133"/>
      <c r="G45" s="133"/>
      <c r="H45" s="134"/>
      <c r="I45" s="140" t="s">
        <v>26</v>
      </c>
      <c r="J45" s="141"/>
      <c r="K45" s="142">
        <v>2</v>
      </c>
      <c r="L45" s="46">
        <f>IF(K45&lt;0," error! ",IF(K45&gt;2," error! ",""))</f>
      </c>
    </row>
    <row r="46" spans="1:12" ht="21" customHeight="1" thickBot="1">
      <c r="A46" s="135" t="s">
        <v>10</v>
      </c>
      <c r="B46" s="132" t="s">
        <v>45</v>
      </c>
      <c r="C46" s="133"/>
      <c r="D46" s="133"/>
      <c r="E46" s="133"/>
      <c r="F46" s="133"/>
      <c r="G46" s="133"/>
      <c r="H46" s="134"/>
      <c r="I46" s="140" t="s">
        <v>26</v>
      </c>
      <c r="J46" s="141"/>
      <c r="K46" s="143">
        <v>1</v>
      </c>
      <c r="L46" s="46">
        <f>IF(K46&lt;0," error! ",IF(K46&gt;2," error! ",""))</f>
      </c>
    </row>
    <row r="47" spans="1:12" ht="21" customHeight="1" thickBot="1">
      <c r="A47" s="135" t="s">
        <v>11</v>
      </c>
      <c r="B47" s="132" t="s">
        <v>46</v>
      </c>
      <c r="C47" s="133"/>
      <c r="D47" s="133"/>
      <c r="E47" s="133"/>
      <c r="F47" s="133"/>
      <c r="G47" s="133"/>
      <c r="H47" s="134"/>
      <c r="I47" s="140" t="s">
        <v>26</v>
      </c>
      <c r="J47" s="141"/>
      <c r="K47" s="143">
        <v>2</v>
      </c>
      <c r="L47" s="46">
        <f>IF(K47&lt;0," error! ",IF(K47&gt;2," error! ",""))</f>
      </c>
    </row>
    <row r="48" spans="1:12" ht="21" customHeight="1" thickBot="1">
      <c r="A48" s="144" t="s">
        <v>12</v>
      </c>
      <c r="B48" s="145" t="s">
        <v>47</v>
      </c>
      <c r="C48" s="145"/>
      <c r="D48" s="145"/>
      <c r="E48" s="145"/>
      <c r="F48" s="145"/>
      <c r="G48" s="145"/>
      <c r="H48" s="146"/>
      <c r="I48" s="140" t="s">
        <v>26</v>
      </c>
      <c r="J48" s="141"/>
      <c r="K48" s="143">
        <v>2</v>
      </c>
      <c r="L48" s="46">
        <f>IF(K48&lt;0," error! ",IF(K48&gt;2," error! ",""))</f>
      </c>
    </row>
    <row r="49" spans="1:12" ht="21" customHeight="1" thickBot="1">
      <c r="A49" s="135" t="s">
        <v>13</v>
      </c>
      <c r="B49" s="145" t="s">
        <v>48</v>
      </c>
      <c r="C49" s="145"/>
      <c r="D49" s="145"/>
      <c r="E49" s="145"/>
      <c r="F49" s="145"/>
      <c r="G49" s="145"/>
      <c r="H49" s="146"/>
      <c r="I49" s="140" t="s">
        <v>27</v>
      </c>
      <c r="J49" s="141"/>
      <c r="K49" s="143">
        <v>3.5</v>
      </c>
      <c r="L49" s="46">
        <f>IF(K49&lt;0," error! ",IF(K49&gt;10," error! ",""))</f>
      </c>
    </row>
    <row r="50" spans="1:11" ht="21" customHeight="1" thickBot="1">
      <c r="A50" s="147" t="s">
        <v>50</v>
      </c>
      <c r="B50" s="148"/>
      <c r="C50" s="148"/>
      <c r="D50" s="148"/>
      <c r="E50" s="148"/>
      <c r="F50" s="148"/>
      <c r="G50" s="148"/>
      <c r="H50" s="148"/>
      <c r="I50" s="148"/>
      <c r="J50" s="149"/>
      <c r="K50" s="150">
        <f>SUM(K27:K49)</f>
        <v>212.9725</v>
      </c>
    </row>
    <row r="51" spans="1:12" ht="21" customHeight="1" thickBot="1">
      <c r="A51" s="144" t="s">
        <v>14</v>
      </c>
      <c r="B51" s="151" t="s">
        <v>52</v>
      </c>
      <c r="C51" s="145"/>
      <c r="D51" s="145"/>
      <c r="E51" s="145"/>
      <c r="F51" s="145"/>
      <c r="G51" s="145"/>
      <c r="H51" s="146"/>
      <c r="I51" s="140" t="s">
        <v>25</v>
      </c>
      <c r="J51" s="141"/>
      <c r="K51" s="143">
        <v>0</v>
      </c>
      <c r="L51" s="46">
        <f>IF(K51&lt;0," error! ",IF(K51&gt;3," error! ",""))</f>
      </c>
    </row>
    <row r="52" spans="1:11" ht="24" customHeight="1" thickBot="1">
      <c r="A52" s="152" t="s">
        <v>51</v>
      </c>
      <c r="B52" s="153"/>
      <c r="C52" s="153"/>
      <c r="D52" s="153"/>
      <c r="E52" s="153"/>
      <c r="F52" s="153"/>
      <c r="G52" s="153"/>
      <c r="H52" s="153"/>
      <c r="I52" s="153"/>
      <c r="J52" s="154"/>
      <c r="K52" s="155">
        <f>K50-K51</f>
        <v>212.9725</v>
      </c>
    </row>
    <row r="53" spans="1:11" ht="24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7"/>
    </row>
    <row r="54" spans="1:11" ht="24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1" ht="24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ht="10.5" customHeight="1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0" ht="21" customHeight="1">
      <c r="A57" s="163"/>
      <c r="B57" s="164" t="s">
        <v>54</v>
      </c>
      <c r="C57" s="163"/>
      <c r="D57" s="165">
        <v>39164</v>
      </c>
      <c r="E57" s="165"/>
      <c r="F57" s="165"/>
      <c r="G57" s="166" t="s">
        <v>53</v>
      </c>
      <c r="H57" s="166"/>
      <c r="I57" s="166"/>
      <c r="J57" s="163"/>
    </row>
    <row r="58" spans="1:10" ht="18" customHeight="1">
      <c r="A58" s="163"/>
      <c r="B58" s="167"/>
      <c r="C58" s="167"/>
      <c r="D58" s="167"/>
      <c r="E58" s="163"/>
      <c r="F58" s="163"/>
      <c r="G58" s="168"/>
      <c r="H58" s="163"/>
      <c r="I58" s="163"/>
      <c r="J58" s="163"/>
    </row>
    <row r="59" spans="1:10" ht="18" customHeight="1">
      <c r="A59" s="163"/>
      <c r="B59" s="166" t="s">
        <v>23</v>
      </c>
      <c r="C59" s="166"/>
      <c r="D59" s="169" t="s">
        <v>56</v>
      </c>
      <c r="E59" s="169"/>
      <c r="F59" s="169"/>
      <c r="G59" s="163"/>
      <c r="H59" s="164"/>
      <c r="I59" s="164"/>
      <c r="J59" s="164"/>
    </row>
    <row r="60" spans="1:10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</row>
  </sheetData>
  <sheetProtection password="CF57" sheet="1" objects="1" scenarios="1"/>
  <mergeCells count="62">
    <mergeCell ref="A52:J52"/>
    <mergeCell ref="B51:H51"/>
    <mergeCell ref="B48:H48"/>
    <mergeCell ref="B49:H49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K27:K28"/>
    <mergeCell ref="K29:K30"/>
    <mergeCell ref="K31:K32"/>
    <mergeCell ref="K33:K34"/>
    <mergeCell ref="J41:J42"/>
    <mergeCell ref="K41:K42"/>
    <mergeCell ref="I29:I30"/>
    <mergeCell ref="I31:I32"/>
    <mergeCell ref="I33:I34"/>
    <mergeCell ref="J33:J34"/>
    <mergeCell ref="A35:A36"/>
    <mergeCell ref="A37:A38"/>
    <mergeCell ref="A39:A40"/>
    <mergeCell ref="A41:A42"/>
    <mergeCell ref="A27:A28"/>
    <mergeCell ref="A29:A30"/>
    <mergeCell ref="A31:A32"/>
    <mergeCell ref="A33:A34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4"/>
  <dimension ref="A9:M60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2" max="2" width="12.25390625" style="0" customWidth="1"/>
    <col min="3" max="3" width="11.125" style="0" customWidth="1"/>
    <col min="4" max="5" width="11.375" style="0" customWidth="1"/>
    <col min="6" max="6" width="15.375" style="0" customWidth="1"/>
    <col min="7" max="7" width="12.125" style="0" customWidth="1"/>
    <col min="8" max="8" width="10.75390625" style="0" customWidth="1"/>
    <col min="9" max="9" width="13.875" style="0" customWidth="1"/>
    <col min="10" max="10" width="10.75390625" style="0" customWidth="1"/>
    <col min="11" max="11" width="10.625" style="0" customWidth="1"/>
    <col min="12" max="12" width="6.25390625" style="0" customWidth="1"/>
    <col min="13" max="13" width="5.875" style="0" customWidth="1"/>
  </cols>
  <sheetData>
    <row r="9" ht="12.75">
      <c r="M9" s="10"/>
    </row>
    <row r="11" spans="4:10" ht="23.25">
      <c r="D11" s="3"/>
      <c r="E11" s="5"/>
      <c r="F11" s="7"/>
      <c r="I11" s="76" t="s">
        <v>18</v>
      </c>
      <c r="J11" s="76"/>
    </row>
    <row r="13" spans="3:13" ht="20.25">
      <c r="C13" s="5"/>
      <c r="D13" s="1"/>
      <c r="E13" s="1"/>
      <c r="F13" s="1"/>
      <c r="G13" s="1"/>
      <c r="H13" s="2"/>
      <c r="I13" s="60" t="s">
        <v>30</v>
      </c>
      <c r="J13" s="60"/>
      <c r="K13" s="60"/>
      <c r="L13" s="9"/>
      <c r="M13" s="9"/>
    </row>
    <row r="14" ht="12.75">
      <c r="K14" s="4"/>
    </row>
    <row r="15" spans="8:11" ht="18" customHeight="1">
      <c r="H15" s="2"/>
      <c r="I15" s="73" t="s">
        <v>22</v>
      </c>
      <c r="J15" s="73"/>
      <c r="K15" s="73"/>
    </row>
    <row r="16" spans="2:10" ht="18" customHeight="1">
      <c r="B16" s="3" t="s">
        <v>28</v>
      </c>
      <c r="C16" s="3"/>
      <c r="D16" s="3"/>
      <c r="E16" s="50" t="s">
        <v>72</v>
      </c>
      <c r="F16" s="50"/>
      <c r="G16" s="50"/>
      <c r="H16" s="50"/>
      <c r="I16" s="6"/>
      <c r="J16" s="61" t="s">
        <v>76</v>
      </c>
    </row>
    <row r="17" spans="2:10" ht="18" customHeight="1">
      <c r="B17" s="3"/>
      <c r="C17" s="3"/>
      <c r="D17" s="3"/>
      <c r="E17" s="3"/>
      <c r="F17" s="3"/>
      <c r="G17" s="3"/>
      <c r="H17" s="6"/>
      <c r="I17" s="6"/>
      <c r="J17" s="61"/>
    </row>
    <row r="18" spans="2:10" ht="18" customHeight="1">
      <c r="B18" s="3" t="s">
        <v>29</v>
      </c>
      <c r="C18" s="3"/>
      <c r="D18" s="3"/>
      <c r="E18" s="50" t="s">
        <v>86</v>
      </c>
      <c r="F18" s="50"/>
      <c r="G18" s="50"/>
      <c r="H18" s="50"/>
      <c r="I18" s="50"/>
      <c r="J18" s="61"/>
    </row>
    <row r="19" spans="2:10" ht="18" customHeight="1">
      <c r="B19" s="3"/>
      <c r="C19" s="3"/>
      <c r="D19" s="3"/>
      <c r="E19" s="3"/>
      <c r="F19" s="3"/>
      <c r="G19" s="3"/>
      <c r="H19" s="6"/>
      <c r="I19" s="6"/>
      <c r="J19" s="61"/>
    </row>
    <row r="20" spans="2:9" ht="18" customHeight="1">
      <c r="B20" s="3" t="s">
        <v>19</v>
      </c>
      <c r="C20" s="3"/>
      <c r="D20" s="3"/>
      <c r="E20" s="50" t="s">
        <v>75</v>
      </c>
      <c r="F20" s="50"/>
      <c r="G20" s="50"/>
      <c r="H20" s="50"/>
      <c r="I20" s="50"/>
    </row>
    <row r="21" spans="2:9" ht="18" customHeight="1">
      <c r="B21" s="3"/>
      <c r="C21" s="3"/>
      <c r="D21" s="3"/>
      <c r="E21" s="3"/>
      <c r="F21" s="3"/>
      <c r="G21" s="3"/>
      <c r="H21" s="6"/>
      <c r="I21" s="6"/>
    </row>
    <row r="22" spans="2:11" ht="18" customHeight="1" hidden="1">
      <c r="B22" s="3"/>
      <c r="C22" s="3"/>
      <c r="D22" s="3"/>
      <c r="E22" s="3"/>
      <c r="F22" s="11"/>
      <c r="G22" s="3"/>
      <c r="H22" s="3"/>
      <c r="I22" s="6"/>
      <c r="J22" s="3" t="s">
        <v>21</v>
      </c>
      <c r="K22" s="9"/>
    </row>
    <row r="23" spans="2:9" ht="18" customHeight="1">
      <c r="B23" s="3" t="s">
        <v>20</v>
      </c>
      <c r="C23" s="3"/>
      <c r="D23" s="3"/>
      <c r="E23" s="62">
        <v>38972</v>
      </c>
      <c r="F23" s="62"/>
      <c r="G23" s="6"/>
      <c r="H23" s="6"/>
      <c r="I23" s="6"/>
    </row>
    <row r="25" ht="12.75" customHeight="1" thickBot="1"/>
    <row r="26" spans="1:11" ht="22.5" customHeight="1" thickBot="1">
      <c r="A26" s="12"/>
      <c r="B26" s="12"/>
      <c r="C26" s="12"/>
      <c r="D26" s="12"/>
      <c r="E26" s="12"/>
      <c r="F26" s="12"/>
      <c r="G26" s="12"/>
      <c r="H26" s="13" t="s">
        <v>17</v>
      </c>
      <c r="I26" s="43" t="s">
        <v>41</v>
      </c>
      <c r="J26" s="13" t="s">
        <v>15</v>
      </c>
      <c r="K26" s="44" t="s">
        <v>16</v>
      </c>
    </row>
    <row r="27" spans="1:11" ht="21" customHeight="1">
      <c r="A27" s="70" t="s">
        <v>0</v>
      </c>
      <c r="B27" s="52" t="s">
        <v>33</v>
      </c>
      <c r="C27" s="53"/>
      <c r="D27" s="53"/>
      <c r="E27" s="53"/>
      <c r="F27" s="54"/>
      <c r="G27" s="14" t="s">
        <v>31</v>
      </c>
      <c r="H27" s="15">
        <v>95.5</v>
      </c>
      <c r="I27" s="68">
        <f>SUM(H27:H28)/2</f>
        <v>94</v>
      </c>
      <c r="J27" s="68">
        <v>0.5</v>
      </c>
      <c r="K27" s="68">
        <f>I27*J27</f>
        <v>47</v>
      </c>
    </row>
    <row r="28" spans="1:11" ht="21" customHeight="1" thickBot="1">
      <c r="A28" s="71"/>
      <c r="B28" s="55"/>
      <c r="C28" s="56"/>
      <c r="D28" s="56"/>
      <c r="E28" s="56"/>
      <c r="F28" s="57"/>
      <c r="G28" s="16" t="s">
        <v>32</v>
      </c>
      <c r="H28" s="17">
        <v>92.5</v>
      </c>
      <c r="I28" s="69"/>
      <c r="J28" s="69"/>
      <c r="K28" s="69"/>
    </row>
    <row r="29" spans="1:11" ht="21" customHeight="1">
      <c r="A29" s="70" t="s">
        <v>1</v>
      </c>
      <c r="B29" s="52" t="s">
        <v>34</v>
      </c>
      <c r="C29" s="53"/>
      <c r="D29" s="53"/>
      <c r="E29" s="53"/>
      <c r="F29" s="54"/>
      <c r="G29" s="14" t="s">
        <v>31</v>
      </c>
      <c r="H29" s="15">
        <v>40.5</v>
      </c>
      <c r="I29" s="68">
        <f>SUM(H29:H30)/2</f>
        <v>41.75</v>
      </c>
      <c r="J29" s="68">
        <v>0.25</v>
      </c>
      <c r="K29" s="68">
        <f>I29*J29</f>
        <v>10.4375</v>
      </c>
    </row>
    <row r="30" spans="1:11" ht="21" customHeight="1" thickBot="1">
      <c r="A30" s="71"/>
      <c r="B30" s="55"/>
      <c r="C30" s="56"/>
      <c r="D30" s="56"/>
      <c r="E30" s="56"/>
      <c r="F30" s="57"/>
      <c r="G30" s="16" t="s">
        <v>32</v>
      </c>
      <c r="H30" s="17">
        <v>43</v>
      </c>
      <c r="I30" s="69"/>
      <c r="J30" s="69"/>
      <c r="K30" s="69"/>
    </row>
    <row r="31" spans="1:11" ht="21" customHeight="1">
      <c r="A31" s="70" t="s">
        <v>2</v>
      </c>
      <c r="B31" s="52" t="s">
        <v>35</v>
      </c>
      <c r="C31" s="53"/>
      <c r="D31" s="53"/>
      <c r="E31" s="53"/>
      <c r="F31" s="54"/>
      <c r="G31" s="14" t="s">
        <v>31</v>
      </c>
      <c r="H31" s="15">
        <v>49</v>
      </c>
      <c r="I31" s="68">
        <f>SUM(H31:H32)/2</f>
        <v>43.75</v>
      </c>
      <c r="J31" s="68">
        <v>0.25</v>
      </c>
      <c r="K31" s="68">
        <f>I31*J31</f>
        <v>10.9375</v>
      </c>
    </row>
    <row r="32" spans="1:11" ht="21" customHeight="1" thickBot="1">
      <c r="A32" s="71"/>
      <c r="B32" s="55"/>
      <c r="C32" s="56"/>
      <c r="D32" s="56"/>
      <c r="E32" s="56"/>
      <c r="F32" s="57"/>
      <c r="G32" s="16" t="s">
        <v>32</v>
      </c>
      <c r="H32" s="19">
        <v>38.5</v>
      </c>
      <c r="I32" s="69"/>
      <c r="J32" s="69"/>
      <c r="K32" s="69"/>
    </row>
    <row r="33" spans="1:11" ht="21" customHeight="1">
      <c r="A33" s="70" t="s">
        <v>3</v>
      </c>
      <c r="B33" s="52" t="s">
        <v>36</v>
      </c>
      <c r="C33" s="53"/>
      <c r="D33" s="53"/>
      <c r="E33" s="53"/>
      <c r="F33" s="54"/>
      <c r="G33" s="14" t="s">
        <v>31</v>
      </c>
      <c r="H33" s="15">
        <v>29.6</v>
      </c>
      <c r="I33" s="68">
        <f>SUM(H33:H34)/2</f>
        <v>29.55</v>
      </c>
      <c r="J33" s="68">
        <v>1</v>
      </c>
      <c r="K33" s="68">
        <f>I33*J33</f>
        <v>29.55</v>
      </c>
    </row>
    <row r="34" spans="1:11" ht="21" customHeight="1" thickBot="1">
      <c r="A34" s="71"/>
      <c r="B34" s="55"/>
      <c r="C34" s="56"/>
      <c r="D34" s="56"/>
      <c r="E34" s="56"/>
      <c r="F34" s="57"/>
      <c r="G34" s="16" t="s">
        <v>32</v>
      </c>
      <c r="H34" s="19">
        <v>29.5</v>
      </c>
      <c r="I34" s="69"/>
      <c r="J34" s="69"/>
      <c r="K34" s="69"/>
    </row>
    <row r="35" spans="1:11" ht="21" customHeight="1">
      <c r="A35" s="70" t="s">
        <v>4</v>
      </c>
      <c r="B35" s="52" t="s">
        <v>37</v>
      </c>
      <c r="C35" s="53"/>
      <c r="D35" s="53"/>
      <c r="E35" s="53"/>
      <c r="F35" s="54"/>
      <c r="G35" s="14" t="s">
        <v>31</v>
      </c>
      <c r="H35" s="20">
        <v>17.7</v>
      </c>
      <c r="I35" s="18"/>
      <c r="J35" s="18">
        <v>1</v>
      </c>
      <c r="K35" s="21">
        <f aca="true" t="shared" si="0" ref="K35:K40">H35*J35</f>
        <v>17.7</v>
      </c>
    </row>
    <row r="36" spans="1:11" ht="21" customHeight="1" thickBot="1">
      <c r="A36" s="71"/>
      <c r="B36" s="55"/>
      <c r="C36" s="56"/>
      <c r="D36" s="56"/>
      <c r="E36" s="56"/>
      <c r="F36" s="57"/>
      <c r="G36" s="16" t="s">
        <v>32</v>
      </c>
      <c r="H36" s="22">
        <v>19.5</v>
      </c>
      <c r="I36" s="21"/>
      <c r="J36" s="23">
        <v>1</v>
      </c>
      <c r="K36" s="23">
        <f t="shared" si="0"/>
        <v>19.5</v>
      </c>
    </row>
    <row r="37" spans="1:11" ht="21" customHeight="1">
      <c r="A37" s="70" t="s">
        <v>5</v>
      </c>
      <c r="B37" s="52" t="s">
        <v>38</v>
      </c>
      <c r="C37" s="53"/>
      <c r="D37" s="53"/>
      <c r="E37" s="53"/>
      <c r="F37" s="54"/>
      <c r="G37" s="14" t="s">
        <v>31</v>
      </c>
      <c r="H37" s="20">
        <v>15.2</v>
      </c>
      <c r="I37" s="21"/>
      <c r="J37" s="18">
        <v>1</v>
      </c>
      <c r="K37" s="21">
        <f t="shared" si="0"/>
        <v>15.2</v>
      </c>
    </row>
    <row r="38" spans="1:11" ht="21" customHeight="1" thickBot="1">
      <c r="A38" s="71"/>
      <c r="B38" s="55"/>
      <c r="C38" s="56"/>
      <c r="D38" s="56"/>
      <c r="E38" s="56"/>
      <c r="F38" s="57"/>
      <c r="G38" s="16" t="s">
        <v>32</v>
      </c>
      <c r="H38" s="22">
        <v>16.8</v>
      </c>
      <c r="I38" s="21"/>
      <c r="J38" s="23">
        <v>1</v>
      </c>
      <c r="K38" s="23">
        <f t="shared" si="0"/>
        <v>16.8</v>
      </c>
    </row>
    <row r="39" spans="1:11" ht="21" customHeight="1">
      <c r="A39" s="70" t="s">
        <v>6</v>
      </c>
      <c r="B39" s="52" t="s">
        <v>39</v>
      </c>
      <c r="C39" s="53"/>
      <c r="D39" s="53"/>
      <c r="E39" s="53"/>
      <c r="F39" s="54"/>
      <c r="G39" s="14" t="s">
        <v>60</v>
      </c>
      <c r="H39" s="20">
        <v>12</v>
      </c>
      <c r="I39" s="36"/>
      <c r="J39" s="18">
        <v>1</v>
      </c>
      <c r="K39" s="21">
        <f t="shared" si="0"/>
        <v>12</v>
      </c>
    </row>
    <row r="40" spans="1:11" ht="21" customHeight="1" thickBot="1">
      <c r="A40" s="71"/>
      <c r="B40" s="55"/>
      <c r="C40" s="56"/>
      <c r="D40" s="56"/>
      <c r="E40" s="56"/>
      <c r="F40" s="57"/>
      <c r="G40" s="16" t="s">
        <v>61</v>
      </c>
      <c r="H40" s="22">
        <v>9</v>
      </c>
      <c r="I40" s="34"/>
      <c r="J40" s="23">
        <v>1</v>
      </c>
      <c r="K40" s="23">
        <f t="shared" si="0"/>
        <v>9</v>
      </c>
    </row>
    <row r="41" spans="1:11" ht="21" customHeight="1">
      <c r="A41" s="70" t="s">
        <v>7</v>
      </c>
      <c r="B41" s="52" t="s">
        <v>42</v>
      </c>
      <c r="C41" s="53"/>
      <c r="D41" s="53"/>
      <c r="E41" s="53"/>
      <c r="F41" s="54"/>
      <c r="G41" s="66" t="s">
        <v>24</v>
      </c>
      <c r="H41" s="24">
        <v>9.9</v>
      </c>
      <c r="I41" s="68">
        <f>SUM(H41-H42)</f>
        <v>9.200000000000001</v>
      </c>
      <c r="J41" s="68">
        <v>2</v>
      </c>
      <c r="K41" s="68">
        <f>I41*J41</f>
        <v>18.400000000000002</v>
      </c>
    </row>
    <row r="42" spans="1:11" ht="21" customHeight="1" thickBot="1">
      <c r="A42" s="71"/>
      <c r="B42" s="55"/>
      <c r="C42" s="56"/>
      <c r="D42" s="56"/>
      <c r="E42" s="56"/>
      <c r="F42" s="57"/>
      <c r="G42" s="67"/>
      <c r="H42" s="22">
        <v>0.7</v>
      </c>
      <c r="I42" s="69"/>
      <c r="J42" s="69"/>
      <c r="K42" s="69"/>
    </row>
    <row r="43" spans="1:11" ht="20.25" customHeight="1" thickBot="1">
      <c r="A43" s="63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</row>
    <row r="44" spans="1:11" ht="21" customHeight="1" thickBot="1">
      <c r="A44" s="25" t="s">
        <v>8</v>
      </c>
      <c r="B44" s="63" t="s">
        <v>43</v>
      </c>
      <c r="C44" s="64"/>
      <c r="D44" s="65"/>
      <c r="E44" s="26" t="s">
        <v>49</v>
      </c>
      <c r="F44" s="27">
        <v>72</v>
      </c>
      <c r="G44" s="74">
        <f>F44/I27</f>
        <v>0.7659574468085106</v>
      </c>
      <c r="H44" s="75"/>
      <c r="I44" s="58" t="s">
        <v>25</v>
      </c>
      <c r="J44" s="59"/>
      <c r="K44" s="45">
        <f>IF(G44&lt;0.5995,0,IF(G44&lt;0.6995,1,IF(G44&lt;0.7995,2,3)))</f>
        <v>2</v>
      </c>
    </row>
    <row r="45" spans="1:12" ht="21" customHeight="1" thickBot="1">
      <c r="A45" s="25" t="s">
        <v>9</v>
      </c>
      <c r="B45" s="63" t="s">
        <v>44</v>
      </c>
      <c r="C45" s="64"/>
      <c r="D45" s="64"/>
      <c r="E45" s="64"/>
      <c r="F45" s="64"/>
      <c r="G45" s="64"/>
      <c r="H45" s="65"/>
      <c r="I45" s="58" t="s">
        <v>26</v>
      </c>
      <c r="J45" s="59"/>
      <c r="K45" s="28">
        <v>2</v>
      </c>
      <c r="L45" s="46">
        <f>IF(K45&lt;0," error! ",IF(K45&gt;2," error! ",""))</f>
      </c>
    </row>
    <row r="46" spans="1:12" ht="21" customHeight="1" thickBot="1">
      <c r="A46" s="25" t="s">
        <v>10</v>
      </c>
      <c r="B46" s="63" t="s">
        <v>45</v>
      </c>
      <c r="C46" s="64"/>
      <c r="D46" s="64"/>
      <c r="E46" s="64"/>
      <c r="F46" s="64"/>
      <c r="G46" s="64"/>
      <c r="H46" s="65"/>
      <c r="I46" s="58" t="s">
        <v>26</v>
      </c>
      <c r="J46" s="59"/>
      <c r="K46" s="29">
        <v>2</v>
      </c>
      <c r="L46" s="46">
        <f>IF(K46&lt;0," error! ",IF(K46&gt;2," error! ",""))</f>
      </c>
    </row>
    <row r="47" spans="1:12" ht="21" customHeight="1" thickBot="1">
      <c r="A47" s="25" t="s">
        <v>11</v>
      </c>
      <c r="B47" s="63" t="s">
        <v>46</v>
      </c>
      <c r="C47" s="64"/>
      <c r="D47" s="64"/>
      <c r="E47" s="64"/>
      <c r="F47" s="64"/>
      <c r="G47" s="64"/>
      <c r="H47" s="65"/>
      <c r="I47" s="58" t="s">
        <v>26</v>
      </c>
      <c r="J47" s="59"/>
      <c r="K47" s="29">
        <v>2</v>
      </c>
      <c r="L47" s="46">
        <f>IF(K47&lt;0," error! ",IF(K47&gt;2," error! ",""))</f>
      </c>
    </row>
    <row r="48" spans="1:12" ht="21" customHeight="1" thickBot="1">
      <c r="A48" s="35" t="s">
        <v>12</v>
      </c>
      <c r="B48" s="84" t="s">
        <v>47</v>
      </c>
      <c r="C48" s="84"/>
      <c r="D48" s="84"/>
      <c r="E48" s="84"/>
      <c r="F48" s="84"/>
      <c r="G48" s="84"/>
      <c r="H48" s="85"/>
      <c r="I48" s="58" t="s">
        <v>26</v>
      </c>
      <c r="J48" s="59"/>
      <c r="K48" s="29">
        <v>2</v>
      </c>
      <c r="L48" s="46">
        <f>IF(K48&lt;0," error! ",IF(K48&gt;2," error! ",""))</f>
      </c>
    </row>
    <row r="49" spans="1:12" ht="21" customHeight="1" thickBot="1">
      <c r="A49" s="25" t="s">
        <v>13</v>
      </c>
      <c r="B49" s="84" t="s">
        <v>48</v>
      </c>
      <c r="C49" s="84"/>
      <c r="D49" s="84"/>
      <c r="E49" s="84"/>
      <c r="F49" s="84"/>
      <c r="G49" s="84"/>
      <c r="H49" s="85"/>
      <c r="I49" s="58" t="s">
        <v>27</v>
      </c>
      <c r="J49" s="59"/>
      <c r="K49" s="29">
        <v>8.5</v>
      </c>
      <c r="L49" s="46">
        <f>IF(K49&lt;0," error! ",IF(K49&gt;10," error! ",""))</f>
      </c>
    </row>
    <row r="50" spans="1:11" ht="21" customHeight="1" thickBot="1">
      <c r="A50" s="77" t="s">
        <v>50</v>
      </c>
      <c r="B50" s="78"/>
      <c r="C50" s="78"/>
      <c r="D50" s="78"/>
      <c r="E50" s="78"/>
      <c r="F50" s="78"/>
      <c r="G50" s="78"/>
      <c r="H50" s="78"/>
      <c r="I50" s="78"/>
      <c r="J50" s="79"/>
      <c r="K50" s="48">
        <f>SUM(K27:K49)</f>
        <v>225.025</v>
      </c>
    </row>
    <row r="51" spans="1:12" ht="21" customHeight="1" thickBot="1">
      <c r="A51" s="35" t="s">
        <v>14</v>
      </c>
      <c r="B51" s="83" t="s">
        <v>52</v>
      </c>
      <c r="C51" s="84"/>
      <c r="D51" s="84"/>
      <c r="E51" s="84"/>
      <c r="F51" s="84"/>
      <c r="G51" s="84"/>
      <c r="H51" s="85"/>
      <c r="I51" s="58" t="s">
        <v>25</v>
      </c>
      <c r="J51" s="59"/>
      <c r="K51" s="29">
        <v>0</v>
      </c>
      <c r="L51" s="46">
        <f>IF(K51&lt;0," error! ",IF(K51&gt;3," error! ",""))</f>
      </c>
    </row>
    <row r="52" spans="1:11" ht="24" customHeight="1" thickBot="1">
      <c r="A52" s="80" t="s">
        <v>51</v>
      </c>
      <c r="B52" s="81"/>
      <c r="C52" s="81"/>
      <c r="D52" s="81"/>
      <c r="E52" s="81"/>
      <c r="F52" s="81"/>
      <c r="G52" s="81"/>
      <c r="H52" s="81"/>
      <c r="I52" s="81"/>
      <c r="J52" s="82"/>
      <c r="K52" s="30">
        <f>K50-K51</f>
        <v>225.025</v>
      </c>
    </row>
    <row r="53" spans="1:11" ht="24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47"/>
    </row>
    <row r="54" spans="1:11" ht="24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47"/>
    </row>
    <row r="55" spans="1:11" ht="24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1" ht="10.5" customHeight="1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8"/>
    </row>
    <row r="57" spans="1:10" ht="21" customHeight="1">
      <c r="A57" s="39"/>
      <c r="B57" s="40" t="s">
        <v>54</v>
      </c>
      <c r="C57" s="39"/>
      <c r="D57" s="72">
        <v>39164</v>
      </c>
      <c r="E57" s="72"/>
      <c r="F57" s="72"/>
      <c r="G57" s="51" t="s">
        <v>53</v>
      </c>
      <c r="H57" s="51"/>
      <c r="I57" s="51"/>
      <c r="J57" s="39"/>
    </row>
    <row r="58" spans="1:10" ht="18" customHeight="1">
      <c r="A58" s="39"/>
      <c r="B58" s="41"/>
      <c r="C58" s="41"/>
      <c r="D58" s="41"/>
      <c r="E58" s="39"/>
      <c r="F58" s="39"/>
      <c r="G58" s="42"/>
      <c r="H58" s="39"/>
      <c r="I58" s="39"/>
      <c r="J58" s="39"/>
    </row>
    <row r="59" spans="1:10" ht="18" customHeight="1">
      <c r="A59" s="39"/>
      <c r="B59" s="51" t="s">
        <v>23</v>
      </c>
      <c r="C59" s="51"/>
      <c r="D59" s="49" t="s">
        <v>56</v>
      </c>
      <c r="E59" s="49"/>
      <c r="F59" s="49"/>
      <c r="G59" s="39"/>
      <c r="H59" s="40"/>
      <c r="I59" s="40"/>
      <c r="J59" s="40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</sheetData>
  <sheetProtection password="CED0" sheet="1" objects="1" scenarios="1"/>
  <mergeCells count="62"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A27:A28"/>
    <mergeCell ref="A29:A30"/>
    <mergeCell ref="A31:A32"/>
    <mergeCell ref="A33:A34"/>
    <mergeCell ref="A35:A36"/>
    <mergeCell ref="A37:A38"/>
    <mergeCell ref="A39:A40"/>
    <mergeCell ref="A41:A42"/>
    <mergeCell ref="J41:J42"/>
    <mergeCell ref="K41:K42"/>
    <mergeCell ref="I29:I30"/>
    <mergeCell ref="I31:I32"/>
    <mergeCell ref="I33:I34"/>
    <mergeCell ref="J33:J34"/>
    <mergeCell ref="K27:K28"/>
    <mergeCell ref="K29:K30"/>
    <mergeCell ref="K31:K32"/>
    <mergeCell ref="K33:K34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A52:J52"/>
    <mergeCell ref="B51:H51"/>
    <mergeCell ref="B48:H48"/>
    <mergeCell ref="B49:H49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7"/>
  <dimension ref="A9:M60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86" customWidth="1"/>
    <col min="2" max="2" width="12.25390625" style="86" customWidth="1"/>
    <col min="3" max="3" width="11.125" style="86" customWidth="1"/>
    <col min="4" max="5" width="11.375" style="86" customWidth="1"/>
    <col min="6" max="6" width="15.375" style="86" customWidth="1"/>
    <col min="7" max="7" width="12.125" style="86" customWidth="1"/>
    <col min="8" max="8" width="10.75390625" style="86" customWidth="1"/>
    <col min="9" max="9" width="13.875" style="86" customWidth="1"/>
    <col min="10" max="10" width="10.75390625" style="86" customWidth="1"/>
    <col min="11" max="11" width="10.625" style="86" customWidth="1"/>
    <col min="12" max="12" width="6.25390625" style="86" customWidth="1"/>
    <col min="13" max="13" width="5.875" style="86" customWidth="1"/>
    <col min="14" max="16384" width="9.125" style="8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M9" s="87"/>
    </row>
    <row r="10" ht="12.75"/>
    <row r="11" spans="4:10" ht="23.25">
      <c r="D11" s="88"/>
      <c r="E11" s="89"/>
      <c r="F11" s="90"/>
      <c r="I11" s="91" t="s">
        <v>18</v>
      </c>
      <c r="J11" s="91"/>
    </row>
    <row r="12" ht="12.75"/>
    <row r="13" spans="3:13" ht="20.25">
      <c r="C13" s="89"/>
      <c r="D13" s="92"/>
      <c r="E13" s="92"/>
      <c r="F13" s="92"/>
      <c r="G13" s="92"/>
      <c r="H13" s="93"/>
      <c r="I13" s="94" t="s">
        <v>30</v>
      </c>
      <c r="J13" s="94"/>
      <c r="K13" s="94"/>
      <c r="L13" s="95"/>
      <c r="M13" s="95"/>
    </row>
    <row r="14" ht="12.75">
      <c r="K14" s="96"/>
    </row>
    <row r="15" spans="8:11" ht="18" customHeight="1">
      <c r="H15" s="93"/>
      <c r="I15" s="97" t="s">
        <v>22</v>
      </c>
      <c r="J15" s="97"/>
      <c r="K15" s="97"/>
    </row>
    <row r="16" spans="2:10" ht="18" customHeight="1">
      <c r="B16" s="88" t="s">
        <v>28</v>
      </c>
      <c r="C16" s="88"/>
      <c r="D16" s="88"/>
      <c r="E16" s="98" t="s">
        <v>55</v>
      </c>
      <c r="F16" s="98"/>
      <c r="G16" s="98"/>
      <c r="H16" s="98"/>
      <c r="I16" s="99"/>
      <c r="J16" s="100" t="s">
        <v>83</v>
      </c>
    </row>
    <row r="17" spans="2:10" ht="18" customHeight="1">
      <c r="B17" s="88"/>
      <c r="C17" s="88"/>
      <c r="D17" s="88"/>
      <c r="E17" s="88"/>
      <c r="F17" s="88"/>
      <c r="G17" s="88"/>
      <c r="H17" s="99"/>
      <c r="I17" s="99"/>
      <c r="J17" s="100"/>
    </row>
    <row r="18" spans="2:10" ht="18" customHeight="1">
      <c r="B18" s="88" t="s">
        <v>29</v>
      </c>
      <c r="C18" s="88"/>
      <c r="D18" s="88"/>
      <c r="E18" s="98" t="s">
        <v>84</v>
      </c>
      <c r="F18" s="98"/>
      <c r="G18" s="98"/>
      <c r="H18" s="98"/>
      <c r="I18" s="98"/>
      <c r="J18" s="100"/>
    </row>
    <row r="19" spans="2:10" ht="18" customHeight="1">
      <c r="B19" s="88"/>
      <c r="C19" s="88"/>
      <c r="D19" s="88"/>
      <c r="E19" s="88"/>
      <c r="F19" s="88"/>
      <c r="G19" s="88"/>
      <c r="H19" s="99"/>
      <c r="I19" s="99"/>
      <c r="J19" s="100"/>
    </row>
    <row r="20" spans="2:9" ht="18" customHeight="1">
      <c r="B20" s="88" t="s">
        <v>19</v>
      </c>
      <c r="C20" s="88"/>
      <c r="D20" s="88"/>
      <c r="E20" s="98" t="s">
        <v>85</v>
      </c>
      <c r="F20" s="98"/>
      <c r="G20" s="98"/>
      <c r="H20" s="98"/>
      <c r="I20" s="98"/>
    </row>
    <row r="21" spans="2:9" ht="18" customHeight="1">
      <c r="B21" s="88"/>
      <c r="C21" s="88"/>
      <c r="D21" s="88"/>
      <c r="E21" s="88"/>
      <c r="F21" s="88"/>
      <c r="G21" s="88"/>
      <c r="H21" s="99"/>
      <c r="I21" s="99"/>
    </row>
    <row r="22" spans="2:11" ht="18" customHeight="1" hidden="1">
      <c r="B22" s="88"/>
      <c r="C22" s="88"/>
      <c r="D22" s="88"/>
      <c r="E22" s="88"/>
      <c r="F22" s="101"/>
      <c r="G22" s="88"/>
      <c r="H22" s="88"/>
      <c r="I22" s="99"/>
      <c r="J22" s="88" t="s">
        <v>21</v>
      </c>
      <c r="K22" s="95"/>
    </row>
    <row r="23" spans="2:9" ht="18" customHeight="1">
      <c r="B23" s="88" t="s">
        <v>20</v>
      </c>
      <c r="C23" s="88"/>
      <c r="D23" s="88"/>
      <c r="E23" s="102">
        <v>38988</v>
      </c>
      <c r="F23" s="102"/>
      <c r="G23" s="99"/>
      <c r="H23" s="99"/>
      <c r="I23" s="99"/>
    </row>
    <row r="25" ht="12.75" customHeight="1" thickBot="1"/>
    <row r="26" spans="1:11" ht="22.5" customHeight="1" thickBot="1">
      <c r="A26" s="103"/>
      <c r="B26" s="103"/>
      <c r="C26" s="103"/>
      <c r="D26" s="103"/>
      <c r="E26" s="103"/>
      <c r="F26" s="103"/>
      <c r="G26" s="103"/>
      <c r="H26" s="104" t="s">
        <v>17</v>
      </c>
      <c r="I26" s="105" t="s">
        <v>41</v>
      </c>
      <c r="J26" s="104" t="s">
        <v>15</v>
      </c>
      <c r="K26" s="106" t="s">
        <v>16</v>
      </c>
    </row>
    <row r="27" spans="1:11" ht="21" customHeight="1">
      <c r="A27" s="107" t="s">
        <v>0</v>
      </c>
      <c r="B27" s="108" t="s">
        <v>33</v>
      </c>
      <c r="C27" s="109"/>
      <c r="D27" s="109"/>
      <c r="E27" s="109"/>
      <c r="F27" s="110"/>
      <c r="G27" s="111" t="s">
        <v>31</v>
      </c>
      <c r="H27" s="112">
        <v>108</v>
      </c>
      <c r="I27" s="113">
        <f>SUM(H27:H28)/2</f>
        <v>109.5</v>
      </c>
      <c r="J27" s="113">
        <v>0.5</v>
      </c>
      <c r="K27" s="113">
        <f>I27*J27</f>
        <v>54.75</v>
      </c>
    </row>
    <row r="28" spans="1:11" ht="21" customHeight="1" thickBot="1">
      <c r="A28" s="114"/>
      <c r="B28" s="115"/>
      <c r="C28" s="116"/>
      <c r="D28" s="116"/>
      <c r="E28" s="116"/>
      <c r="F28" s="117"/>
      <c r="G28" s="118" t="s">
        <v>32</v>
      </c>
      <c r="H28" s="119">
        <v>111</v>
      </c>
      <c r="I28" s="120"/>
      <c r="J28" s="120"/>
      <c r="K28" s="120"/>
    </row>
    <row r="29" spans="1:11" ht="21" customHeight="1">
      <c r="A29" s="107" t="s">
        <v>1</v>
      </c>
      <c r="B29" s="108" t="s">
        <v>34</v>
      </c>
      <c r="C29" s="109"/>
      <c r="D29" s="109"/>
      <c r="E29" s="109"/>
      <c r="F29" s="110"/>
      <c r="G29" s="111" t="s">
        <v>31</v>
      </c>
      <c r="H29" s="112">
        <v>44</v>
      </c>
      <c r="I29" s="113">
        <f>SUM(H29:H30)/2</f>
        <v>41.5</v>
      </c>
      <c r="J29" s="113">
        <v>0.25</v>
      </c>
      <c r="K29" s="113">
        <f>I29*J29</f>
        <v>10.375</v>
      </c>
    </row>
    <row r="30" spans="1:11" ht="21" customHeight="1" thickBot="1">
      <c r="A30" s="114"/>
      <c r="B30" s="115"/>
      <c r="C30" s="116"/>
      <c r="D30" s="116"/>
      <c r="E30" s="116"/>
      <c r="F30" s="117"/>
      <c r="G30" s="118" t="s">
        <v>32</v>
      </c>
      <c r="H30" s="119">
        <v>39</v>
      </c>
      <c r="I30" s="120"/>
      <c r="J30" s="120"/>
      <c r="K30" s="120"/>
    </row>
    <row r="31" spans="1:11" ht="21" customHeight="1">
      <c r="A31" s="107" t="s">
        <v>2</v>
      </c>
      <c r="B31" s="108" t="s">
        <v>35</v>
      </c>
      <c r="C31" s="109"/>
      <c r="D31" s="109"/>
      <c r="E31" s="109"/>
      <c r="F31" s="110"/>
      <c r="G31" s="111" t="s">
        <v>31</v>
      </c>
      <c r="H31" s="112">
        <v>46</v>
      </c>
      <c r="I31" s="113">
        <f>SUM(H31:H32)/2</f>
        <v>46</v>
      </c>
      <c r="J31" s="113">
        <v>0.25</v>
      </c>
      <c r="K31" s="113">
        <f>I31*J31</f>
        <v>11.5</v>
      </c>
    </row>
    <row r="32" spans="1:11" ht="21" customHeight="1" thickBot="1">
      <c r="A32" s="114"/>
      <c r="B32" s="115"/>
      <c r="C32" s="116"/>
      <c r="D32" s="116"/>
      <c r="E32" s="116"/>
      <c r="F32" s="117"/>
      <c r="G32" s="118" t="s">
        <v>32</v>
      </c>
      <c r="H32" s="121">
        <v>46</v>
      </c>
      <c r="I32" s="120"/>
      <c r="J32" s="120"/>
      <c r="K32" s="120"/>
    </row>
    <row r="33" spans="1:11" ht="21" customHeight="1">
      <c r="A33" s="107" t="s">
        <v>3</v>
      </c>
      <c r="B33" s="108" t="s">
        <v>36</v>
      </c>
      <c r="C33" s="109"/>
      <c r="D33" s="109"/>
      <c r="E33" s="109"/>
      <c r="F33" s="110"/>
      <c r="G33" s="111" t="s">
        <v>31</v>
      </c>
      <c r="H33" s="112">
        <v>22.9</v>
      </c>
      <c r="I33" s="113">
        <f>SUM(H33:H34)/2</f>
        <v>23.5</v>
      </c>
      <c r="J33" s="113">
        <v>1</v>
      </c>
      <c r="K33" s="113">
        <f>I33*J33</f>
        <v>23.5</v>
      </c>
    </row>
    <row r="34" spans="1:11" ht="21" customHeight="1" thickBot="1">
      <c r="A34" s="114"/>
      <c r="B34" s="115"/>
      <c r="C34" s="116"/>
      <c r="D34" s="116"/>
      <c r="E34" s="116"/>
      <c r="F34" s="117"/>
      <c r="G34" s="118" t="s">
        <v>32</v>
      </c>
      <c r="H34" s="121">
        <v>24.1</v>
      </c>
      <c r="I34" s="120"/>
      <c r="J34" s="120"/>
      <c r="K34" s="120"/>
    </row>
    <row r="35" spans="1:11" ht="21" customHeight="1">
      <c r="A35" s="107" t="s">
        <v>4</v>
      </c>
      <c r="B35" s="108" t="s">
        <v>37</v>
      </c>
      <c r="C35" s="109"/>
      <c r="D35" s="109"/>
      <c r="E35" s="109"/>
      <c r="F35" s="110"/>
      <c r="G35" s="111" t="s">
        <v>31</v>
      </c>
      <c r="H35" s="122">
        <v>16.7</v>
      </c>
      <c r="I35" s="123"/>
      <c r="J35" s="123">
        <v>1</v>
      </c>
      <c r="K35" s="124">
        <f aca="true" t="shared" si="0" ref="K35:K40">H35*J35</f>
        <v>16.7</v>
      </c>
    </row>
    <row r="36" spans="1:11" ht="21" customHeight="1" thickBot="1">
      <c r="A36" s="114"/>
      <c r="B36" s="115"/>
      <c r="C36" s="116"/>
      <c r="D36" s="116"/>
      <c r="E36" s="116"/>
      <c r="F36" s="117"/>
      <c r="G36" s="118" t="s">
        <v>32</v>
      </c>
      <c r="H36" s="125">
        <v>16.3</v>
      </c>
      <c r="I36" s="124"/>
      <c r="J36" s="126">
        <v>1</v>
      </c>
      <c r="K36" s="126">
        <f t="shared" si="0"/>
        <v>16.3</v>
      </c>
    </row>
    <row r="37" spans="1:11" ht="21" customHeight="1">
      <c r="A37" s="107" t="s">
        <v>5</v>
      </c>
      <c r="B37" s="108" t="s">
        <v>38</v>
      </c>
      <c r="C37" s="109"/>
      <c r="D37" s="109"/>
      <c r="E37" s="109"/>
      <c r="F37" s="110"/>
      <c r="G37" s="111" t="s">
        <v>31</v>
      </c>
      <c r="H37" s="122">
        <v>16.4</v>
      </c>
      <c r="I37" s="124"/>
      <c r="J37" s="123">
        <v>1</v>
      </c>
      <c r="K37" s="124">
        <f t="shared" si="0"/>
        <v>16.4</v>
      </c>
    </row>
    <row r="38" spans="1:11" ht="21" customHeight="1" thickBot="1">
      <c r="A38" s="114"/>
      <c r="B38" s="115"/>
      <c r="C38" s="116"/>
      <c r="D38" s="116"/>
      <c r="E38" s="116"/>
      <c r="F38" s="117"/>
      <c r="G38" s="118" t="s">
        <v>32</v>
      </c>
      <c r="H38" s="125">
        <v>15</v>
      </c>
      <c r="I38" s="124"/>
      <c r="J38" s="126">
        <v>1</v>
      </c>
      <c r="K38" s="126">
        <f t="shared" si="0"/>
        <v>15</v>
      </c>
    </row>
    <row r="39" spans="1:11" ht="21" customHeight="1">
      <c r="A39" s="107" t="s">
        <v>6</v>
      </c>
      <c r="B39" s="108" t="s">
        <v>39</v>
      </c>
      <c r="C39" s="109"/>
      <c r="D39" s="109"/>
      <c r="E39" s="109"/>
      <c r="F39" s="110"/>
      <c r="G39" s="111" t="s">
        <v>60</v>
      </c>
      <c r="H39" s="122">
        <v>7</v>
      </c>
      <c r="I39" s="127"/>
      <c r="J39" s="123">
        <v>1</v>
      </c>
      <c r="K39" s="124">
        <f t="shared" si="0"/>
        <v>7</v>
      </c>
    </row>
    <row r="40" spans="1:11" ht="21" customHeight="1" thickBot="1">
      <c r="A40" s="114"/>
      <c r="B40" s="115"/>
      <c r="C40" s="116"/>
      <c r="D40" s="116"/>
      <c r="E40" s="116"/>
      <c r="F40" s="117"/>
      <c r="G40" s="118" t="s">
        <v>61</v>
      </c>
      <c r="H40" s="125">
        <v>8</v>
      </c>
      <c r="I40" s="128"/>
      <c r="J40" s="126">
        <v>1</v>
      </c>
      <c r="K40" s="126">
        <f t="shared" si="0"/>
        <v>8</v>
      </c>
    </row>
    <row r="41" spans="1:11" ht="21" customHeight="1">
      <c r="A41" s="107" t="s">
        <v>7</v>
      </c>
      <c r="B41" s="108" t="s">
        <v>42</v>
      </c>
      <c r="C41" s="109"/>
      <c r="D41" s="109"/>
      <c r="E41" s="109"/>
      <c r="F41" s="110"/>
      <c r="G41" s="129" t="s">
        <v>24</v>
      </c>
      <c r="H41" s="130">
        <v>9.7</v>
      </c>
      <c r="I41" s="113">
        <f>SUM(H41-H42)</f>
        <v>9</v>
      </c>
      <c r="J41" s="113">
        <v>2</v>
      </c>
      <c r="K41" s="113">
        <f>I41*J41</f>
        <v>18</v>
      </c>
    </row>
    <row r="42" spans="1:11" ht="21" customHeight="1" thickBot="1">
      <c r="A42" s="114"/>
      <c r="B42" s="115"/>
      <c r="C42" s="116"/>
      <c r="D42" s="116"/>
      <c r="E42" s="116"/>
      <c r="F42" s="117"/>
      <c r="G42" s="131"/>
      <c r="H42" s="125">
        <v>0.7</v>
      </c>
      <c r="I42" s="120"/>
      <c r="J42" s="120"/>
      <c r="K42" s="120"/>
    </row>
    <row r="43" spans="1:11" ht="20.25" customHeight="1" thickBot="1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1" customHeight="1" thickBot="1">
      <c r="A44" s="135" t="s">
        <v>8</v>
      </c>
      <c r="B44" s="132" t="s">
        <v>43</v>
      </c>
      <c r="C44" s="133"/>
      <c r="D44" s="134"/>
      <c r="E44" s="136" t="s">
        <v>49</v>
      </c>
      <c r="F44" s="137">
        <v>73</v>
      </c>
      <c r="G44" s="138">
        <f>F44/I27</f>
        <v>0.6666666666666666</v>
      </c>
      <c r="H44" s="139"/>
      <c r="I44" s="140" t="s">
        <v>25</v>
      </c>
      <c r="J44" s="141"/>
      <c r="K44" s="45">
        <f>IF(G44&lt;0.5995,0,IF(G44&lt;0.6995,1,IF(G44&lt;0.7995,2,3)))</f>
        <v>1</v>
      </c>
    </row>
    <row r="45" spans="1:12" ht="21" customHeight="1" thickBot="1">
      <c r="A45" s="135" t="s">
        <v>9</v>
      </c>
      <c r="B45" s="132" t="s">
        <v>44</v>
      </c>
      <c r="C45" s="133"/>
      <c r="D45" s="133"/>
      <c r="E45" s="133"/>
      <c r="F45" s="133"/>
      <c r="G45" s="133"/>
      <c r="H45" s="134"/>
      <c r="I45" s="140" t="s">
        <v>26</v>
      </c>
      <c r="J45" s="141"/>
      <c r="K45" s="142">
        <v>2</v>
      </c>
      <c r="L45" s="46">
        <f>IF(K45&lt;0," error! ",IF(K45&gt;2," error! ",""))</f>
      </c>
    </row>
    <row r="46" spans="1:12" ht="21" customHeight="1" thickBot="1">
      <c r="A46" s="135" t="s">
        <v>10</v>
      </c>
      <c r="B46" s="132" t="s">
        <v>45</v>
      </c>
      <c r="C46" s="133"/>
      <c r="D46" s="133"/>
      <c r="E46" s="133"/>
      <c r="F46" s="133"/>
      <c r="G46" s="133"/>
      <c r="H46" s="134"/>
      <c r="I46" s="140" t="s">
        <v>26</v>
      </c>
      <c r="J46" s="141"/>
      <c r="K46" s="143">
        <v>2</v>
      </c>
      <c r="L46" s="46">
        <f>IF(K46&lt;0," error! ",IF(K46&gt;2," error! ",""))</f>
      </c>
    </row>
    <row r="47" spans="1:12" ht="21" customHeight="1" thickBot="1">
      <c r="A47" s="135" t="s">
        <v>11</v>
      </c>
      <c r="B47" s="132" t="s">
        <v>46</v>
      </c>
      <c r="C47" s="133"/>
      <c r="D47" s="133"/>
      <c r="E47" s="133"/>
      <c r="F47" s="133"/>
      <c r="G47" s="133"/>
      <c r="H47" s="134"/>
      <c r="I47" s="140" t="s">
        <v>26</v>
      </c>
      <c r="J47" s="141"/>
      <c r="K47" s="143">
        <v>2</v>
      </c>
      <c r="L47" s="46">
        <f>IF(K47&lt;0," error! ",IF(K47&gt;2," error! ",""))</f>
      </c>
    </row>
    <row r="48" spans="1:12" ht="21" customHeight="1" thickBot="1">
      <c r="A48" s="144" t="s">
        <v>12</v>
      </c>
      <c r="B48" s="145" t="s">
        <v>47</v>
      </c>
      <c r="C48" s="145"/>
      <c r="D48" s="145"/>
      <c r="E48" s="145"/>
      <c r="F48" s="145"/>
      <c r="G48" s="145"/>
      <c r="H48" s="146"/>
      <c r="I48" s="140" t="s">
        <v>26</v>
      </c>
      <c r="J48" s="141"/>
      <c r="K48" s="143">
        <v>1</v>
      </c>
      <c r="L48" s="46">
        <f>IF(K48&lt;0," error! ",IF(K48&gt;2," error! ",""))</f>
      </c>
    </row>
    <row r="49" spans="1:12" ht="21" customHeight="1" thickBot="1">
      <c r="A49" s="135" t="s">
        <v>13</v>
      </c>
      <c r="B49" s="145" t="s">
        <v>48</v>
      </c>
      <c r="C49" s="145"/>
      <c r="D49" s="145"/>
      <c r="E49" s="145"/>
      <c r="F49" s="145"/>
      <c r="G49" s="145"/>
      <c r="H49" s="146"/>
      <c r="I49" s="140" t="s">
        <v>27</v>
      </c>
      <c r="J49" s="141"/>
      <c r="K49" s="143">
        <v>8.5</v>
      </c>
      <c r="L49" s="46">
        <f>IF(K49&lt;0," error! ",IF(K49&gt;10," error! ",""))</f>
      </c>
    </row>
    <row r="50" spans="1:11" ht="21" customHeight="1" thickBot="1">
      <c r="A50" s="147" t="s">
        <v>50</v>
      </c>
      <c r="B50" s="148"/>
      <c r="C50" s="148"/>
      <c r="D50" s="148"/>
      <c r="E50" s="148"/>
      <c r="F50" s="148"/>
      <c r="G50" s="148"/>
      <c r="H50" s="148"/>
      <c r="I50" s="148"/>
      <c r="J50" s="149"/>
      <c r="K50" s="150">
        <f>SUM(K27:K49)</f>
        <v>214.025</v>
      </c>
    </row>
    <row r="51" spans="1:12" ht="21" customHeight="1" thickBot="1">
      <c r="A51" s="144" t="s">
        <v>14</v>
      </c>
      <c r="B51" s="151" t="s">
        <v>52</v>
      </c>
      <c r="C51" s="145"/>
      <c r="D51" s="145"/>
      <c r="E51" s="145"/>
      <c r="F51" s="145"/>
      <c r="G51" s="145"/>
      <c r="H51" s="146"/>
      <c r="I51" s="140" t="s">
        <v>25</v>
      </c>
      <c r="J51" s="141"/>
      <c r="K51" s="143">
        <v>0</v>
      </c>
      <c r="L51" s="46">
        <f>IF(K51&lt;0," error! ",IF(K51&gt;3," error! ",""))</f>
      </c>
    </row>
    <row r="52" spans="1:11" ht="24" customHeight="1" thickBot="1">
      <c r="A52" s="152" t="s">
        <v>51</v>
      </c>
      <c r="B52" s="153"/>
      <c r="C52" s="153"/>
      <c r="D52" s="153"/>
      <c r="E52" s="153"/>
      <c r="F52" s="153"/>
      <c r="G52" s="153"/>
      <c r="H52" s="153"/>
      <c r="I52" s="153"/>
      <c r="J52" s="154"/>
      <c r="K52" s="155">
        <f>K50-K51</f>
        <v>214.025</v>
      </c>
    </row>
    <row r="53" spans="1:11" ht="24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7"/>
    </row>
    <row r="54" spans="1:11" ht="24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1" ht="24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ht="10.5" customHeight="1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0" ht="21" customHeight="1">
      <c r="A57" s="163"/>
      <c r="B57" s="164" t="s">
        <v>54</v>
      </c>
      <c r="C57" s="163"/>
      <c r="D57" s="165">
        <v>39164</v>
      </c>
      <c r="E57" s="165"/>
      <c r="F57" s="165"/>
      <c r="G57" s="166" t="s">
        <v>53</v>
      </c>
      <c r="H57" s="166"/>
      <c r="I57" s="166"/>
      <c r="J57" s="163"/>
    </row>
    <row r="58" spans="1:10" ht="18" customHeight="1">
      <c r="A58" s="163"/>
      <c r="B58" s="167"/>
      <c r="C58" s="167"/>
      <c r="D58" s="167"/>
      <c r="E58" s="163"/>
      <c r="F58" s="163"/>
      <c r="G58" s="168"/>
      <c r="H58" s="163"/>
      <c r="I58" s="163"/>
      <c r="J58" s="163"/>
    </row>
    <row r="59" spans="1:10" ht="18" customHeight="1">
      <c r="A59" s="163"/>
      <c r="B59" s="166" t="s">
        <v>23</v>
      </c>
      <c r="C59" s="166"/>
      <c r="D59" s="169" t="s">
        <v>56</v>
      </c>
      <c r="E59" s="169"/>
      <c r="F59" s="169"/>
      <c r="G59" s="163"/>
      <c r="H59" s="164"/>
      <c r="I59" s="164"/>
      <c r="J59" s="164"/>
    </row>
    <row r="60" spans="1:10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</row>
  </sheetData>
  <sheetProtection password="CF57" sheet="1" objects="1" scenarios="1"/>
  <mergeCells count="62"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A27:A28"/>
    <mergeCell ref="A29:A30"/>
    <mergeCell ref="A31:A32"/>
    <mergeCell ref="A33:A34"/>
    <mergeCell ref="A35:A36"/>
    <mergeCell ref="A37:A38"/>
    <mergeCell ref="A39:A40"/>
    <mergeCell ref="A41:A42"/>
    <mergeCell ref="J41:J42"/>
    <mergeCell ref="K41:K42"/>
    <mergeCell ref="I29:I30"/>
    <mergeCell ref="I31:I32"/>
    <mergeCell ref="I33:I34"/>
    <mergeCell ref="J33:J34"/>
    <mergeCell ref="K27:K28"/>
    <mergeCell ref="K29:K30"/>
    <mergeCell ref="K31:K32"/>
    <mergeCell ref="K33:K34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A52:J52"/>
    <mergeCell ref="B51:H51"/>
    <mergeCell ref="B48:H48"/>
    <mergeCell ref="B49:H49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6"/>
  <dimension ref="A9:M60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86" customWidth="1"/>
    <col min="2" max="2" width="12.25390625" style="86" customWidth="1"/>
    <col min="3" max="3" width="11.125" style="86" customWidth="1"/>
    <col min="4" max="5" width="11.375" style="86" customWidth="1"/>
    <col min="6" max="6" width="15.375" style="86" customWidth="1"/>
    <col min="7" max="7" width="12.125" style="86" customWidth="1"/>
    <col min="8" max="8" width="10.75390625" style="86" customWidth="1"/>
    <col min="9" max="9" width="13.875" style="86" customWidth="1"/>
    <col min="10" max="10" width="10.75390625" style="86" customWidth="1"/>
    <col min="11" max="11" width="10.625" style="86" customWidth="1"/>
    <col min="12" max="12" width="6.25390625" style="86" customWidth="1"/>
    <col min="13" max="13" width="5.875" style="86" customWidth="1"/>
    <col min="14" max="16384" width="9.125" style="8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M9" s="87"/>
    </row>
    <row r="10" ht="12.75"/>
    <row r="11" spans="4:10" ht="23.25">
      <c r="D11" s="88"/>
      <c r="E11" s="89"/>
      <c r="F11" s="90"/>
      <c r="I11" s="91" t="s">
        <v>18</v>
      </c>
      <c r="J11" s="91"/>
    </row>
    <row r="12" ht="12.75"/>
    <row r="13" spans="3:13" ht="20.25">
      <c r="C13" s="89"/>
      <c r="D13" s="92"/>
      <c r="E13" s="92"/>
      <c r="F13" s="92"/>
      <c r="G13" s="92"/>
      <c r="H13" s="93"/>
      <c r="I13" s="94" t="s">
        <v>30</v>
      </c>
      <c r="J13" s="94"/>
      <c r="K13" s="94"/>
      <c r="L13" s="95"/>
      <c r="M13" s="95"/>
    </row>
    <row r="14" ht="12.75">
      <c r="K14" s="96"/>
    </row>
    <row r="15" spans="8:11" ht="18" customHeight="1">
      <c r="H15" s="93"/>
      <c r="I15" s="97" t="s">
        <v>22</v>
      </c>
      <c r="J15" s="97"/>
      <c r="K15" s="97"/>
    </row>
    <row r="16" spans="2:10" ht="18" customHeight="1">
      <c r="B16" s="88" t="s">
        <v>28</v>
      </c>
      <c r="C16" s="88"/>
      <c r="D16" s="88"/>
      <c r="E16" s="98" t="s">
        <v>55</v>
      </c>
      <c r="F16" s="98"/>
      <c r="G16" s="98"/>
      <c r="H16" s="98"/>
      <c r="I16" s="99"/>
      <c r="J16" s="100" t="s">
        <v>80</v>
      </c>
    </row>
    <row r="17" spans="2:10" ht="18" customHeight="1">
      <c r="B17" s="88"/>
      <c r="C17" s="88"/>
      <c r="D17" s="88"/>
      <c r="E17" s="88"/>
      <c r="F17" s="88"/>
      <c r="G17" s="88"/>
      <c r="H17" s="99"/>
      <c r="I17" s="99"/>
      <c r="J17" s="100"/>
    </row>
    <row r="18" spans="2:10" ht="18" customHeight="1">
      <c r="B18" s="88" t="s">
        <v>29</v>
      </c>
      <c r="C18" s="88"/>
      <c r="D18" s="88"/>
      <c r="E18" s="98" t="s">
        <v>81</v>
      </c>
      <c r="F18" s="98"/>
      <c r="G18" s="98"/>
      <c r="H18" s="98"/>
      <c r="I18" s="98"/>
      <c r="J18" s="100"/>
    </row>
    <row r="19" spans="2:10" ht="18" customHeight="1">
      <c r="B19" s="88"/>
      <c r="C19" s="88"/>
      <c r="D19" s="88"/>
      <c r="E19" s="88"/>
      <c r="F19" s="88"/>
      <c r="G19" s="88"/>
      <c r="H19" s="99"/>
      <c r="I19" s="99"/>
      <c r="J19" s="100"/>
    </row>
    <row r="20" spans="2:9" ht="18" customHeight="1">
      <c r="B20" s="88" t="s">
        <v>19</v>
      </c>
      <c r="C20" s="88"/>
      <c r="D20" s="88"/>
      <c r="E20" s="98" t="s">
        <v>82</v>
      </c>
      <c r="F20" s="98"/>
      <c r="G20" s="98"/>
      <c r="H20" s="98"/>
      <c r="I20" s="98"/>
    </row>
    <row r="21" spans="2:9" ht="18" customHeight="1">
      <c r="B21" s="88"/>
      <c r="C21" s="88"/>
      <c r="D21" s="88"/>
      <c r="E21" s="88"/>
      <c r="F21" s="88"/>
      <c r="G21" s="88"/>
      <c r="H21" s="99"/>
      <c r="I21" s="99"/>
    </row>
    <row r="22" spans="2:11" ht="18" customHeight="1" hidden="1">
      <c r="B22" s="88"/>
      <c r="C22" s="88"/>
      <c r="D22" s="88"/>
      <c r="E22" s="88"/>
      <c r="F22" s="101"/>
      <c r="G22" s="88"/>
      <c r="H22" s="88"/>
      <c r="I22" s="99"/>
      <c r="J22" s="88" t="s">
        <v>21</v>
      </c>
      <c r="K22" s="95"/>
    </row>
    <row r="23" spans="2:9" ht="18" customHeight="1">
      <c r="B23" s="88" t="s">
        <v>20</v>
      </c>
      <c r="C23" s="88"/>
      <c r="D23" s="88"/>
      <c r="E23" s="102">
        <v>39018</v>
      </c>
      <c r="F23" s="102"/>
      <c r="G23" s="99"/>
      <c r="H23" s="99"/>
      <c r="I23" s="99"/>
    </row>
    <row r="25" ht="12.75" customHeight="1" thickBot="1"/>
    <row r="26" spans="1:11" ht="22.5" customHeight="1" thickBot="1">
      <c r="A26" s="103"/>
      <c r="B26" s="103"/>
      <c r="C26" s="103"/>
      <c r="D26" s="103"/>
      <c r="E26" s="103"/>
      <c r="F26" s="103"/>
      <c r="G26" s="103"/>
      <c r="H26" s="104" t="s">
        <v>17</v>
      </c>
      <c r="I26" s="105" t="s">
        <v>41</v>
      </c>
      <c r="J26" s="104" t="s">
        <v>15</v>
      </c>
      <c r="K26" s="106" t="s">
        <v>16</v>
      </c>
    </row>
    <row r="27" spans="1:11" ht="21" customHeight="1">
      <c r="A27" s="107" t="s">
        <v>0</v>
      </c>
      <c r="B27" s="108" t="s">
        <v>33</v>
      </c>
      <c r="C27" s="109"/>
      <c r="D27" s="109"/>
      <c r="E27" s="109"/>
      <c r="F27" s="110"/>
      <c r="G27" s="111" t="s">
        <v>31</v>
      </c>
      <c r="H27" s="112">
        <v>113.4</v>
      </c>
      <c r="I27" s="113">
        <f>SUM(H27:H28)/2</f>
        <v>114.95</v>
      </c>
      <c r="J27" s="113">
        <v>0.5</v>
      </c>
      <c r="K27" s="113">
        <f>I27*J27</f>
        <v>57.475</v>
      </c>
    </row>
    <row r="28" spans="1:11" ht="21" customHeight="1" thickBot="1">
      <c r="A28" s="114"/>
      <c r="B28" s="115"/>
      <c r="C28" s="116"/>
      <c r="D28" s="116"/>
      <c r="E28" s="116"/>
      <c r="F28" s="117"/>
      <c r="G28" s="118" t="s">
        <v>32</v>
      </c>
      <c r="H28" s="119">
        <v>116.5</v>
      </c>
      <c r="I28" s="120"/>
      <c r="J28" s="120"/>
      <c r="K28" s="120"/>
    </row>
    <row r="29" spans="1:11" ht="21" customHeight="1">
      <c r="A29" s="107" t="s">
        <v>1</v>
      </c>
      <c r="B29" s="108" t="s">
        <v>34</v>
      </c>
      <c r="C29" s="109"/>
      <c r="D29" s="109"/>
      <c r="E29" s="109"/>
      <c r="F29" s="110"/>
      <c r="G29" s="111" t="s">
        <v>31</v>
      </c>
      <c r="H29" s="112">
        <v>32.5</v>
      </c>
      <c r="I29" s="113">
        <f>SUM(H29:H30)/2</f>
        <v>31.9</v>
      </c>
      <c r="J29" s="113">
        <v>0.25</v>
      </c>
      <c r="K29" s="113">
        <f>I29*J29</f>
        <v>7.975</v>
      </c>
    </row>
    <row r="30" spans="1:11" ht="21" customHeight="1" thickBot="1">
      <c r="A30" s="114"/>
      <c r="B30" s="115"/>
      <c r="C30" s="116"/>
      <c r="D30" s="116"/>
      <c r="E30" s="116"/>
      <c r="F30" s="117"/>
      <c r="G30" s="118" t="s">
        <v>32</v>
      </c>
      <c r="H30" s="119">
        <v>31.3</v>
      </c>
      <c r="I30" s="120"/>
      <c r="J30" s="120"/>
      <c r="K30" s="120"/>
    </row>
    <row r="31" spans="1:11" ht="21" customHeight="1">
      <c r="A31" s="107" t="s">
        <v>2</v>
      </c>
      <c r="B31" s="108" t="s">
        <v>35</v>
      </c>
      <c r="C31" s="109"/>
      <c r="D31" s="109"/>
      <c r="E31" s="109"/>
      <c r="F31" s="110"/>
      <c r="G31" s="111" t="s">
        <v>31</v>
      </c>
      <c r="H31" s="112">
        <v>37.1</v>
      </c>
      <c r="I31" s="113">
        <f>SUM(H31:H32)/2</f>
        <v>32.3</v>
      </c>
      <c r="J31" s="113">
        <v>0.25</v>
      </c>
      <c r="K31" s="113">
        <f>I31*J31</f>
        <v>8.075</v>
      </c>
    </row>
    <row r="32" spans="1:11" ht="21" customHeight="1" thickBot="1">
      <c r="A32" s="114"/>
      <c r="B32" s="115"/>
      <c r="C32" s="116"/>
      <c r="D32" s="116"/>
      <c r="E32" s="116"/>
      <c r="F32" s="117"/>
      <c r="G32" s="118" t="s">
        <v>32</v>
      </c>
      <c r="H32" s="121">
        <v>27.5</v>
      </c>
      <c r="I32" s="120"/>
      <c r="J32" s="120"/>
      <c r="K32" s="120"/>
    </row>
    <row r="33" spans="1:11" ht="21" customHeight="1">
      <c r="A33" s="107" t="s">
        <v>3</v>
      </c>
      <c r="B33" s="108" t="s">
        <v>36</v>
      </c>
      <c r="C33" s="109"/>
      <c r="D33" s="109"/>
      <c r="E33" s="109"/>
      <c r="F33" s="110"/>
      <c r="G33" s="111" t="s">
        <v>31</v>
      </c>
      <c r="H33" s="112">
        <v>26.9</v>
      </c>
      <c r="I33" s="113">
        <f>SUM(H33:H34)/2</f>
        <v>26.95</v>
      </c>
      <c r="J33" s="113">
        <v>1</v>
      </c>
      <c r="K33" s="113">
        <f>I33*J33</f>
        <v>26.95</v>
      </c>
    </row>
    <row r="34" spans="1:11" ht="21" customHeight="1" thickBot="1">
      <c r="A34" s="114"/>
      <c r="B34" s="115"/>
      <c r="C34" s="116"/>
      <c r="D34" s="116"/>
      <c r="E34" s="116"/>
      <c r="F34" s="117"/>
      <c r="G34" s="118" t="s">
        <v>32</v>
      </c>
      <c r="H34" s="121">
        <v>27</v>
      </c>
      <c r="I34" s="120"/>
      <c r="J34" s="120"/>
      <c r="K34" s="120"/>
    </row>
    <row r="35" spans="1:11" ht="21" customHeight="1">
      <c r="A35" s="107" t="s">
        <v>4</v>
      </c>
      <c r="B35" s="108" t="s">
        <v>37</v>
      </c>
      <c r="C35" s="109"/>
      <c r="D35" s="109"/>
      <c r="E35" s="109"/>
      <c r="F35" s="110"/>
      <c r="G35" s="111" t="s">
        <v>31</v>
      </c>
      <c r="H35" s="122">
        <v>16.8</v>
      </c>
      <c r="I35" s="123"/>
      <c r="J35" s="123">
        <v>1</v>
      </c>
      <c r="K35" s="124">
        <f aca="true" t="shared" si="0" ref="K35:K40">H35*J35</f>
        <v>16.8</v>
      </c>
    </row>
    <row r="36" spans="1:11" ht="21" customHeight="1" thickBot="1">
      <c r="A36" s="114"/>
      <c r="B36" s="115"/>
      <c r="C36" s="116"/>
      <c r="D36" s="116"/>
      <c r="E36" s="116"/>
      <c r="F36" s="117"/>
      <c r="G36" s="118" t="s">
        <v>32</v>
      </c>
      <c r="H36" s="125">
        <v>17</v>
      </c>
      <c r="I36" s="124"/>
      <c r="J36" s="126">
        <v>1</v>
      </c>
      <c r="K36" s="126">
        <f t="shared" si="0"/>
        <v>17</v>
      </c>
    </row>
    <row r="37" spans="1:11" ht="21" customHeight="1">
      <c r="A37" s="107" t="s">
        <v>5</v>
      </c>
      <c r="B37" s="108" t="s">
        <v>38</v>
      </c>
      <c r="C37" s="109"/>
      <c r="D37" s="109"/>
      <c r="E37" s="109"/>
      <c r="F37" s="110"/>
      <c r="G37" s="111" t="s">
        <v>31</v>
      </c>
      <c r="H37" s="122">
        <v>15.5</v>
      </c>
      <c r="I37" s="124"/>
      <c r="J37" s="123">
        <v>1</v>
      </c>
      <c r="K37" s="124">
        <f t="shared" si="0"/>
        <v>15.5</v>
      </c>
    </row>
    <row r="38" spans="1:11" ht="21" customHeight="1" thickBot="1">
      <c r="A38" s="114"/>
      <c r="B38" s="115"/>
      <c r="C38" s="116"/>
      <c r="D38" s="116"/>
      <c r="E38" s="116"/>
      <c r="F38" s="117"/>
      <c r="G38" s="118" t="s">
        <v>32</v>
      </c>
      <c r="H38" s="125">
        <v>15.5</v>
      </c>
      <c r="I38" s="124"/>
      <c r="J38" s="126">
        <v>1</v>
      </c>
      <c r="K38" s="126">
        <f t="shared" si="0"/>
        <v>15.5</v>
      </c>
    </row>
    <row r="39" spans="1:11" ht="21" customHeight="1">
      <c r="A39" s="107" t="s">
        <v>6</v>
      </c>
      <c r="B39" s="108" t="s">
        <v>39</v>
      </c>
      <c r="C39" s="109"/>
      <c r="D39" s="109"/>
      <c r="E39" s="109"/>
      <c r="F39" s="110"/>
      <c r="G39" s="111" t="s">
        <v>60</v>
      </c>
      <c r="H39" s="122">
        <v>6</v>
      </c>
      <c r="I39" s="127"/>
      <c r="J39" s="123">
        <v>1</v>
      </c>
      <c r="K39" s="124">
        <f t="shared" si="0"/>
        <v>6</v>
      </c>
    </row>
    <row r="40" spans="1:11" ht="21" customHeight="1" thickBot="1">
      <c r="A40" s="114"/>
      <c r="B40" s="115"/>
      <c r="C40" s="116"/>
      <c r="D40" s="116"/>
      <c r="E40" s="116"/>
      <c r="F40" s="117"/>
      <c r="G40" s="118" t="s">
        <v>61</v>
      </c>
      <c r="H40" s="125">
        <v>7</v>
      </c>
      <c r="I40" s="128"/>
      <c r="J40" s="126">
        <v>1</v>
      </c>
      <c r="K40" s="126">
        <f t="shared" si="0"/>
        <v>7</v>
      </c>
    </row>
    <row r="41" spans="1:11" ht="21" customHeight="1">
      <c r="A41" s="107" t="s">
        <v>7</v>
      </c>
      <c r="B41" s="108" t="s">
        <v>42</v>
      </c>
      <c r="C41" s="109"/>
      <c r="D41" s="109"/>
      <c r="E41" s="109"/>
      <c r="F41" s="110"/>
      <c r="G41" s="129" t="s">
        <v>24</v>
      </c>
      <c r="H41" s="130">
        <v>9.4</v>
      </c>
      <c r="I41" s="113">
        <f>SUM(H41-H42)</f>
        <v>8.700000000000001</v>
      </c>
      <c r="J41" s="113">
        <v>2</v>
      </c>
      <c r="K41" s="113">
        <f>I41*J41</f>
        <v>17.400000000000002</v>
      </c>
    </row>
    <row r="42" spans="1:11" ht="21" customHeight="1" thickBot="1">
      <c r="A42" s="114"/>
      <c r="B42" s="115"/>
      <c r="C42" s="116"/>
      <c r="D42" s="116"/>
      <c r="E42" s="116"/>
      <c r="F42" s="117"/>
      <c r="G42" s="131"/>
      <c r="H42" s="125">
        <v>0.7</v>
      </c>
      <c r="I42" s="120"/>
      <c r="J42" s="120"/>
      <c r="K42" s="120"/>
    </row>
    <row r="43" spans="1:11" ht="20.25" customHeight="1" thickBot="1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1" customHeight="1" thickBot="1">
      <c r="A44" s="135" t="s">
        <v>8</v>
      </c>
      <c r="B44" s="132" t="s">
        <v>43</v>
      </c>
      <c r="C44" s="133"/>
      <c r="D44" s="134"/>
      <c r="E44" s="136" t="s">
        <v>49</v>
      </c>
      <c r="F44" s="137">
        <v>96</v>
      </c>
      <c r="G44" s="138">
        <f>F44/I27</f>
        <v>0.8351457155284906</v>
      </c>
      <c r="H44" s="139"/>
      <c r="I44" s="140" t="s">
        <v>25</v>
      </c>
      <c r="J44" s="141"/>
      <c r="K44" s="45">
        <f>IF(G44&lt;0.5995,0,IF(G44&lt;0.6995,1,IF(G44&lt;0.7995,2,3)))</f>
        <v>3</v>
      </c>
    </row>
    <row r="45" spans="1:12" ht="21" customHeight="1" thickBot="1">
      <c r="A45" s="135" t="s">
        <v>9</v>
      </c>
      <c r="B45" s="132" t="s">
        <v>44</v>
      </c>
      <c r="C45" s="133"/>
      <c r="D45" s="133"/>
      <c r="E45" s="133"/>
      <c r="F45" s="133"/>
      <c r="G45" s="133"/>
      <c r="H45" s="134"/>
      <c r="I45" s="140" t="s">
        <v>26</v>
      </c>
      <c r="J45" s="141"/>
      <c r="K45" s="142">
        <v>2</v>
      </c>
      <c r="L45" s="46">
        <f>IF(K45&lt;0," error! ",IF(K45&gt;2," error! ",""))</f>
      </c>
    </row>
    <row r="46" spans="1:12" ht="21" customHeight="1" thickBot="1">
      <c r="A46" s="135" t="s">
        <v>10</v>
      </c>
      <c r="B46" s="132" t="s">
        <v>45</v>
      </c>
      <c r="C46" s="133"/>
      <c r="D46" s="133"/>
      <c r="E46" s="133"/>
      <c r="F46" s="133"/>
      <c r="G46" s="133"/>
      <c r="H46" s="134"/>
      <c r="I46" s="140" t="s">
        <v>26</v>
      </c>
      <c r="J46" s="141"/>
      <c r="K46" s="143">
        <v>2</v>
      </c>
      <c r="L46" s="46">
        <f>IF(K46&lt;0," error! ",IF(K46&gt;2," error! ",""))</f>
      </c>
    </row>
    <row r="47" spans="1:12" ht="21" customHeight="1" thickBot="1">
      <c r="A47" s="135" t="s">
        <v>11</v>
      </c>
      <c r="B47" s="132" t="s">
        <v>46</v>
      </c>
      <c r="C47" s="133"/>
      <c r="D47" s="133"/>
      <c r="E47" s="133"/>
      <c r="F47" s="133"/>
      <c r="G47" s="133"/>
      <c r="H47" s="134"/>
      <c r="I47" s="140" t="s">
        <v>26</v>
      </c>
      <c r="J47" s="141"/>
      <c r="K47" s="143">
        <v>1.5</v>
      </c>
      <c r="L47" s="46">
        <f>IF(K47&lt;0," error! ",IF(K47&gt;2," error! ",""))</f>
      </c>
    </row>
    <row r="48" spans="1:12" ht="21" customHeight="1" thickBot="1">
      <c r="A48" s="144" t="s">
        <v>12</v>
      </c>
      <c r="B48" s="145" t="s">
        <v>47</v>
      </c>
      <c r="C48" s="145"/>
      <c r="D48" s="145"/>
      <c r="E48" s="145"/>
      <c r="F48" s="145"/>
      <c r="G48" s="145"/>
      <c r="H48" s="146"/>
      <c r="I48" s="140" t="s">
        <v>26</v>
      </c>
      <c r="J48" s="141"/>
      <c r="K48" s="143">
        <v>2</v>
      </c>
      <c r="L48" s="46">
        <f>IF(K48&lt;0," error! ",IF(K48&gt;2," error! ",""))</f>
      </c>
    </row>
    <row r="49" spans="1:12" ht="21" customHeight="1" thickBot="1">
      <c r="A49" s="135" t="s">
        <v>13</v>
      </c>
      <c r="B49" s="145" t="s">
        <v>48</v>
      </c>
      <c r="C49" s="145"/>
      <c r="D49" s="145"/>
      <c r="E49" s="145"/>
      <c r="F49" s="145"/>
      <c r="G49" s="145"/>
      <c r="H49" s="146"/>
      <c r="I49" s="140" t="s">
        <v>27</v>
      </c>
      <c r="J49" s="141"/>
      <c r="K49" s="143">
        <v>5</v>
      </c>
      <c r="L49" s="46">
        <f>IF(K49&lt;0," error! ",IF(K49&gt;10," error! ",""))</f>
      </c>
    </row>
    <row r="50" spans="1:11" ht="21" customHeight="1" thickBot="1">
      <c r="A50" s="147" t="s">
        <v>50</v>
      </c>
      <c r="B50" s="148"/>
      <c r="C50" s="148"/>
      <c r="D50" s="148"/>
      <c r="E50" s="148"/>
      <c r="F50" s="148"/>
      <c r="G50" s="148"/>
      <c r="H50" s="148"/>
      <c r="I50" s="148"/>
      <c r="J50" s="149"/>
      <c r="K50" s="150">
        <f>SUM(K27:K49)</f>
        <v>211.175</v>
      </c>
    </row>
    <row r="51" spans="1:12" ht="21" customHeight="1" thickBot="1">
      <c r="A51" s="144" t="s">
        <v>14</v>
      </c>
      <c r="B51" s="151" t="s">
        <v>52</v>
      </c>
      <c r="C51" s="145"/>
      <c r="D51" s="145"/>
      <c r="E51" s="145"/>
      <c r="F51" s="145"/>
      <c r="G51" s="145"/>
      <c r="H51" s="146"/>
      <c r="I51" s="140" t="s">
        <v>25</v>
      </c>
      <c r="J51" s="141"/>
      <c r="K51" s="143">
        <v>0</v>
      </c>
      <c r="L51" s="46">
        <f>IF(K51&lt;0," error! ",IF(K51&gt;3," error! ",""))</f>
      </c>
    </row>
    <row r="52" spans="1:11" ht="24" customHeight="1" thickBot="1">
      <c r="A52" s="152" t="s">
        <v>51</v>
      </c>
      <c r="B52" s="153"/>
      <c r="C52" s="153"/>
      <c r="D52" s="153"/>
      <c r="E52" s="153"/>
      <c r="F52" s="153"/>
      <c r="G52" s="153"/>
      <c r="H52" s="153"/>
      <c r="I52" s="153"/>
      <c r="J52" s="154"/>
      <c r="K52" s="155">
        <f>K50-K51</f>
        <v>211.175</v>
      </c>
    </row>
    <row r="53" spans="1:11" ht="24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7"/>
    </row>
    <row r="54" spans="1:11" ht="24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1" ht="24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ht="10.5" customHeight="1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0" ht="21" customHeight="1">
      <c r="A57" s="163"/>
      <c r="B57" s="164" t="s">
        <v>54</v>
      </c>
      <c r="C57" s="163"/>
      <c r="D57" s="165">
        <v>39164</v>
      </c>
      <c r="E57" s="165"/>
      <c r="F57" s="165"/>
      <c r="G57" s="166" t="s">
        <v>53</v>
      </c>
      <c r="H57" s="166"/>
      <c r="I57" s="166"/>
      <c r="J57" s="163"/>
    </row>
    <row r="58" spans="1:10" ht="18" customHeight="1">
      <c r="A58" s="163"/>
      <c r="B58" s="167"/>
      <c r="C58" s="167"/>
      <c r="D58" s="167"/>
      <c r="E58" s="163"/>
      <c r="F58" s="163"/>
      <c r="G58" s="168"/>
      <c r="H58" s="163"/>
      <c r="I58" s="163"/>
      <c r="J58" s="163"/>
    </row>
    <row r="59" spans="1:10" ht="18" customHeight="1">
      <c r="A59" s="163"/>
      <c r="B59" s="166" t="s">
        <v>23</v>
      </c>
      <c r="C59" s="166"/>
      <c r="D59" s="169" t="s">
        <v>56</v>
      </c>
      <c r="E59" s="169"/>
      <c r="F59" s="169"/>
      <c r="G59" s="163"/>
      <c r="H59" s="164"/>
      <c r="I59" s="164"/>
      <c r="J59" s="164"/>
    </row>
    <row r="60" spans="1:10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</row>
  </sheetData>
  <sheetProtection password="CF57" sheet="1" objects="1" scenarios="1"/>
  <mergeCells count="62"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A27:A28"/>
    <mergeCell ref="A29:A30"/>
    <mergeCell ref="A31:A32"/>
    <mergeCell ref="A33:A34"/>
    <mergeCell ref="A35:A36"/>
    <mergeCell ref="A37:A38"/>
    <mergeCell ref="A39:A40"/>
    <mergeCell ref="A41:A42"/>
    <mergeCell ref="J41:J42"/>
    <mergeCell ref="K41:K42"/>
    <mergeCell ref="I29:I30"/>
    <mergeCell ref="I31:I32"/>
    <mergeCell ref="I33:I34"/>
    <mergeCell ref="J33:J34"/>
    <mergeCell ref="K27:K28"/>
    <mergeCell ref="K29:K30"/>
    <mergeCell ref="K31:K32"/>
    <mergeCell ref="K33:K34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A52:J52"/>
    <mergeCell ref="B51:H51"/>
    <mergeCell ref="B48:H48"/>
    <mergeCell ref="B49:H49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5"/>
  <dimension ref="A9:M60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86" customWidth="1"/>
    <col min="2" max="2" width="12.25390625" style="86" customWidth="1"/>
    <col min="3" max="3" width="11.125" style="86" customWidth="1"/>
    <col min="4" max="5" width="11.375" style="86" customWidth="1"/>
    <col min="6" max="6" width="15.375" style="86" customWidth="1"/>
    <col min="7" max="7" width="12.125" style="86" customWidth="1"/>
    <col min="8" max="8" width="10.75390625" style="86" customWidth="1"/>
    <col min="9" max="9" width="13.875" style="86" customWidth="1"/>
    <col min="10" max="10" width="10.75390625" style="86" customWidth="1"/>
    <col min="11" max="11" width="10.625" style="86" customWidth="1"/>
    <col min="12" max="12" width="6.25390625" style="86" customWidth="1"/>
    <col min="13" max="13" width="5.875" style="86" customWidth="1"/>
    <col min="14" max="16384" width="9.125" style="8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M9" s="87"/>
    </row>
    <row r="10" ht="12.75"/>
    <row r="11" spans="4:10" ht="23.25">
      <c r="D11" s="88"/>
      <c r="E11" s="89"/>
      <c r="F11" s="90"/>
      <c r="I11" s="91" t="s">
        <v>18</v>
      </c>
      <c r="J11" s="91"/>
    </row>
    <row r="12" ht="12.75"/>
    <row r="13" spans="3:13" ht="20.25">
      <c r="C13" s="89"/>
      <c r="D13" s="92"/>
      <c r="E13" s="92"/>
      <c r="F13" s="92"/>
      <c r="G13" s="92"/>
      <c r="H13" s="93"/>
      <c r="I13" s="94" t="s">
        <v>30</v>
      </c>
      <c r="J13" s="94"/>
      <c r="K13" s="94"/>
      <c r="L13" s="95"/>
      <c r="M13" s="95"/>
    </row>
    <row r="14" ht="12.75">
      <c r="K14" s="96"/>
    </row>
    <row r="15" spans="8:11" ht="18" customHeight="1">
      <c r="H15" s="93"/>
      <c r="I15" s="97" t="s">
        <v>22</v>
      </c>
      <c r="J15" s="97"/>
      <c r="K15" s="97"/>
    </row>
    <row r="16" spans="2:10" ht="18" customHeight="1">
      <c r="B16" s="88" t="s">
        <v>28</v>
      </c>
      <c r="C16" s="88"/>
      <c r="D16" s="88"/>
      <c r="E16" s="98" t="s">
        <v>55</v>
      </c>
      <c r="F16" s="98"/>
      <c r="G16" s="98"/>
      <c r="H16" s="98"/>
      <c r="I16" s="99"/>
      <c r="J16" s="100" t="s">
        <v>77</v>
      </c>
    </row>
    <row r="17" spans="2:10" ht="18" customHeight="1">
      <c r="B17" s="88"/>
      <c r="C17" s="88"/>
      <c r="D17" s="88"/>
      <c r="E17" s="88"/>
      <c r="F17" s="88"/>
      <c r="G17" s="88"/>
      <c r="H17" s="99"/>
      <c r="I17" s="99"/>
      <c r="J17" s="100"/>
    </row>
    <row r="18" spans="2:10" ht="18" customHeight="1">
      <c r="B18" s="88" t="s">
        <v>29</v>
      </c>
      <c r="C18" s="88"/>
      <c r="D18" s="88"/>
      <c r="E18" s="98" t="s">
        <v>78</v>
      </c>
      <c r="F18" s="98"/>
      <c r="G18" s="98"/>
      <c r="H18" s="98"/>
      <c r="I18" s="98"/>
      <c r="J18" s="100"/>
    </row>
    <row r="19" spans="2:10" ht="18" customHeight="1">
      <c r="B19" s="88"/>
      <c r="C19" s="88"/>
      <c r="D19" s="88"/>
      <c r="E19" s="88"/>
      <c r="F19" s="88"/>
      <c r="G19" s="88"/>
      <c r="H19" s="99"/>
      <c r="I19" s="99"/>
      <c r="J19" s="100"/>
    </row>
    <row r="20" spans="2:9" ht="18" customHeight="1">
      <c r="B20" s="88" t="s">
        <v>19</v>
      </c>
      <c r="C20" s="88"/>
      <c r="D20" s="88"/>
      <c r="E20" s="98" t="s">
        <v>79</v>
      </c>
      <c r="F20" s="98"/>
      <c r="G20" s="98"/>
      <c r="H20" s="98"/>
      <c r="I20" s="98"/>
    </row>
    <row r="21" spans="2:9" ht="18" customHeight="1">
      <c r="B21" s="88"/>
      <c r="C21" s="88"/>
      <c r="D21" s="88"/>
      <c r="E21" s="88"/>
      <c r="F21" s="88"/>
      <c r="G21" s="88"/>
      <c r="H21" s="99"/>
      <c r="I21" s="99"/>
    </row>
    <row r="22" spans="2:11" ht="18" customHeight="1" hidden="1">
      <c r="B22" s="88"/>
      <c r="C22" s="88"/>
      <c r="D22" s="88"/>
      <c r="E22" s="88"/>
      <c r="F22" s="101"/>
      <c r="G22" s="88"/>
      <c r="H22" s="88"/>
      <c r="I22" s="99"/>
      <c r="J22" s="88" t="s">
        <v>21</v>
      </c>
      <c r="K22" s="95"/>
    </row>
    <row r="23" spans="2:9" ht="18" customHeight="1">
      <c r="B23" s="88" t="s">
        <v>20</v>
      </c>
      <c r="C23" s="88"/>
      <c r="D23" s="88"/>
      <c r="E23" s="102">
        <v>38973</v>
      </c>
      <c r="F23" s="102"/>
      <c r="G23" s="99"/>
      <c r="H23" s="99"/>
      <c r="I23" s="99"/>
    </row>
    <row r="25" ht="12.75" customHeight="1" thickBot="1"/>
    <row r="26" spans="1:11" ht="22.5" customHeight="1" thickBot="1">
      <c r="A26" s="103"/>
      <c r="B26" s="103"/>
      <c r="C26" s="103"/>
      <c r="D26" s="103"/>
      <c r="E26" s="103"/>
      <c r="F26" s="103"/>
      <c r="G26" s="103"/>
      <c r="H26" s="104" t="s">
        <v>17</v>
      </c>
      <c r="I26" s="105" t="s">
        <v>41</v>
      </c>
      <c r="J26" s="104" t="s">
        <v>15</v>
      </c>
      <c r="K26" s="106" t="s">
        <v>16</v>
      </c>
    </row>
    <row r="27" spans="1:11" ht="21" customHeight="1">
      <c r="A27" s="107" t="s">
        <v>0</v>
      </c>
      <c r="B27" s="108" t="s">
        <v>33</v>
      </c>
      <c r="C27" s="109"/>
      <c r="D27" s="109"/>
      <c r="E27" s="109"/>
      <c r="F27" s="110"/>
      <c r="G27" s="111" t="s">
        <v>31</v>
      </c>
      <c r="H27" s="112">
        <v>100.9</v>
      </c>
      <c r="I27" s="113">
        <f>SUM(H27:H28)/2</f>
        <v>100.75</v>
      </c>
      <c r="J27" s="113">
        <v>0.5</v>
      </c>
      <c r="K27" s="113">
        <f>I27*J27</f>
        <v>50.375</v>
      </c>
    </row>
    <row r="28" spans="1:11" ht="21" customHeight="1" thickBot="1">
      <c r="A28" s="114"/>
      <c r="B28" s="115"/>
      <c r="C28" s="116"/>
      <c r="D28" s="116"/>
      <c r="E28" s="116"/>
      <c r="F28" s="117"/>
      <c r="G28" s="118" t="s">
        <v>32</v>
      </c>
      <c r="H28" s="119">
        <v>100.6</v>
      </c>
      <c r="I28" s="120"/>
      <c r="J28" s="120"/>
      <c r="K28" s="120"/>
    </row>
    <row r="29" spans="1:11" ht="21" customHeight="1">
      <c r="A29" s="107" t="s">
        <v>1</v>
      </c>
      <c r="B29" s="108" t="s">
        <v>34</v>
      </c>
      <c r="C29" s="109"/>
      <c r="D29" s="109"/>
      <c r="E29" s="109"/>
      <c r="F29" s="110"/>
      <c r="G29" s="111" t="s">
        <v>31</v>
      </c>
      <c r="H29" s="112">
        <v>40.4</v>
      </c>
      <c r="I29" s="113">
        <f>SUM(H29:H30)/2</f>
        <v>39.8</v>
      </c>
      <c r="J29" s="113">
        <v>0.25</v>
      </c>
      <c r="K29" s="113">
        <f>I29*J29</f>
        <v>9.95</v>
      </c>
    </row>
    <row r="30" spans="1:11" ht="21" customHeight="1" thickBot="1">
      <c r="A30" s="114"/>
      <c r="B30" s="115"/>
      <c r="C30" s="116"/>
      <c r="D30" s="116"/>
      <c r="E30" s="116"/>
      <c r="F30" s="117"/>
      <c r="G30" s="118" t="s">
        <v>32</v>
      </c>
      <c r="H30" s="119">
        <v>39.2</v>
      </c>
      <c r="I30" s="120"/>
      <c r="J30" s="120"/>
      <c r="K30" s="120"/>
    </row>
    <row r="31" spans="1:11" ht="21" customHeight="1">
      <c r="A31" s="107" t="s">
        <v>2</v>
      </c>
      <c r="B31" s="108" t="s">
        <v>35</v>
      </c>
      <c r="C31" s="109"/>
      <c r="D31" s="109"/>
      <c r="E31" s="109"/>
      <c r="F31" s="110"/>
      <c r="G31" s="111" t="s">
        <v>31</v>
      </c>
      <c r="H31" s="112">
        <v>51.3</v>
      </c>
      <c r="I31" s="113">
        <f>SUM(H31:H32)/2</f>
        <v>48.9</v>
      </c>
      <c r="J31" s="113">
        <v>0.25</v>
      </c>
      <c r="K31" s="113">
        <f>I31*J31</f>
        <v>12.225</v>
      </c>
    </row>
    <row r="32" spans="1:11" ht="21" customHeight="1" thickBot="1">
      <c r="A32" s="114"/>
      <c r="B32" s="115"/>
      <c r="C32" s="116"/>
      <c r="D32" s="116"/>
      <c r="E32" s="116"/>
      <c r="F32" s="117"/>
      <c r="G32" s="118" t="s">
        <v>32</v>
      </c>
      <c r="H32" s="121">
        <v>46.5</v>
      </c>
      <c r="I32" s="120"/>
      <c r="J32" s="120"/>
      <c r="K32" s="120"/>
    </row>
    <row r="33" spans="1:11" ht="21" customHeight="1">
      <c r="A33" s="107" t="s">
        <v>3</v>
      </c>
      <c r="B33" s="108" t="s">
        <v>36</v>
      </c>
      <c r="C33" s="109"/>
      <c r="D33" s="109"/>
      <c r="E33" s="109"/>
      <c r="F33" s="110"/>
      <c r="G33" s="111" t="s">
        <v>31</v>
      </c>
      <c r="H33" s="112">
        <v>26.6</v>
      </c>
      <c r="I33" s="113">
        <f>SUM(H33:H34)/2</f>
        <v>26.55</v>
      </c>
      <c r="J33" s="113">
        <v>1</v>
      </c>
      <c r="K33" s="113">
        <f>I33*J33</f>
        <v>26.55</v>
      </c>
    </row>
    <row r="34" spans="1:11" ht="21" customHeight="1" thickBot="1">
      <c r="A34" s="114"/>
      <c r="B34" s="115"/>
      <c r="C34" s="116"/>
      <c r="D34" s="116"/>
      <c r="E34" s="116"/>
      <c r="F34" s="117"/>
      <c r="G34" s="118" t="s">
        <v>32</v>
      </c>
      <c r="H34" s="121">
        <v>26.5</v>
      </c>
      <c r="I34" s="120"/>
      <c r="J34" s="120"/>
      <c r="K34" s="120"/>
    </row>
    <row r="35" spans="1:11" ht="21" customHeight="1">
      <c r="A35" s="107" t="s">
        <v>4</v>
      </c>
      <c r="B35" s="108" t="s">
        <v>37</v>
      </c>
      <c r="C35" s="109"/>
      <c r="D35" s="109"/>
      <c r="E35" s="109"/>
      <c r="F35" s="110"/>
      <c r="G35" s="111" t="s">
        <v>31</v>
      </c>
      <c r="H35" s="122">
        <v>15.3</v>
      </c>
      <c r="I35" s="123"/>
      <c r="J35" s="123">
        <v>1</v>
      </c>
      <c r="K35" s="124">
        <f aca="true" t="shared" si="0" ref="K35:K40">H35*J35</f>
        <v>15.3</v>
      </c>
    </row>
    <row r="36" spans="1:11" ht="21" customHeight="1" thickBot="1">
      <c r="A36" s="114"/>
      <c r="B36" s="115"/>
      <c r="C36" s="116"/>
      <c r="D36" s="116"/>
      <c r="E36" s="116"/>
      <c r="F36" s="117"/>
      <c r="G36" s="118" t="s">
        <v>32</v>
      </c>
      <c r="H36" s="125">
        <v>15.2</v>
      </c>
      <c r="I36" s="124"/>
      <c r="J36" s="126">
        <v>1</v>
      </c>
      <c r="K36" s="126">
        <f t="shared" si="0"/>
        <v>15.2</v>
      </c>
    </row>
    <row r="37" spans="1:11" ht="21" customHeight="1">
      <c r="A37" s="107" t="s">
        <v>5</v>
      </c>
      <c r="B37" s="108" t="s">
        <v>38</v>
      </c>
      <c r="C37" s="109"/>
      <c r="D37" s="109"/>
      <c r="E37" s="109"/>
      <c r="F37" s="110"/>
      <c r="G37" s="111" t="s">
        <v>31</v>
      </c>
      <c r="H37" s="122">
        <v>14.7</v>
      </c>
      <c r="I37" s="124"/>
      <c r="J37" s="123">
        <v>1</v>
      </c>
      <c r="K37" s="124">
        <f t="shared" si="0"/>
        <v>14.7</v>
      </c>
    </row>
    <row r="38" spans="1:11" ht="21" customHeight="1" thickBot="1">
      <c r="A38" s="114"/>
      <c r="B38" s="115"/>
      <c r="C38" s="116"/>
      <c r="D38" s="116"/>
      <c r="E38" s="116"/>
      <c r="F38" s="117"/>
      <c r="G38" s="118" t="s">
        <v>32</v>
      </c>
      <c r="H38" s="125">
        <v>14.6</v>
      </c>
      <c r="I38" s="124"/>
      <c r="J38" s="126">
        <v>1</v>
      </c>
      <c r="K38" s="126">
        <f t="shared" si="0"/>
        <v>14.6</v>
      </c>
    </row>
    <row r="39" spans="1:11" ht="21" customHeight="1">
      <c r="A39" s="107" t="s">
        <v>6</v>
      </c>
      <c r="B39" s="108" t="s">
        <v>39</v>
      </c>
      <c r="C39" s="109"/>
      <c r="D39" s="109"/>
      <c r="E39" s="109"/>
      <c r="F39" s="110"/>
      <c r="G39" s="111" t="s">
        <v>60</v>
      </c>
      <c r="H39" s="122">
        <v>9</v>
      </c>
      <c r="I39" s="127"/>
      <c r="J39" s="123">
        <v>1</v>
      </c>
      <c r="K39" s="124">
        <f t="shared" si="0"/>
        <v>9</v>
      </c>
    </row>
    <row r="40" spans="1:11" ht="21" customHeight="1" thickBot="1">
      <c r="A40" s="114"/>
      <c r="B40" s="115"/>
      <c r="C40" s="116"/>
      <c r="D40" s="116"/>
      <c r="E40" s="116"/>
      <c r="F40" s="117"/>
      <c r="G40" s="118" t="s">
        <v>61</v>
      </c>
      <c r="H40" s="125">
        <v>8</v>
      </c>
      <c r="I40" s="128"/>
      <c r="J40" s="126">
        <v>1</v>
      </c>
      <c r="K40" s="126">
        <f t="shared" si="0"/>
        <v>8</v>
      </c>
    </row>
    <row r="41" spans="1:11" ht="21" customHeight="1">
      <c r="A41" s="107" t="s">
        <v>7</v>
      </c>
      <c r="B41" s="108" t="s">
        <v>42</v>
      </c>
      <c r="C41" s="109"/>
      <c r="D41" s="109"/>
      <c r="E41" s="109"/>
      <c r="F41" s="110"/>
      <c r="G41" s="129" t="s">
        <v>24</v>
      </c>
      <c r="H41" s="130">
        <v>8.8</v>
      </c>
      <c r="I41" s="113">
        <f>SUM(H41-H42)</f>
        <v>8.100000000000001</v>
      </c>
      <c r="J41" s="113">
        <v>2</v>
      </c>
      <c r="K41" s="113">
        <f>I41*J41</f>
        <v>16.200000000000003</v>
      </c>
    </row>
    <row r="42" spans="1:11" ht="21" customHeight="1" thickBot="1">
      <c r="A42" s="114"/>
      <c r="B42" s="115"/>
      <c r="C42" s="116"/>
      <c r="D42" s="116"/>
      <c r="E42" s="116"/>
      <c r="F42" s="117"/>
      <c r="G42" s="131"/>
      <c r="H42" s="125">
        <v>0.7</v>
      </c>
      <c r="I42" s="120"/>
      <c r="J42" s="120"/>
      <c r="K42" s="120"/>
    </row>
    <row r="43" spans="1:11" ht="20.25" customHeight="1" thickBot="1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1" customHeight="1" thickBot="1">
      <c r="A44" s="135" t="s">
        <v>8</v>
      </c>
      <c r="B44" s="132" t="s">
        <v>43</v>
      </c>
      <c r="C44" s="133"/>
      <c r="D44" s="134"/>
      <c r="E44" s="136" t="s">
        <v>49</v>
      </c>
      <c r="F44" s="137">
        <v>72.5</v>
      </c>
      <c r="G44" s="138">
        <f>F44/I27</f>
        <v>0.7196029776674938</v>
      </c>
      <c r="H44" s="139"/>
      <c r="I44" s="140" t="s">
        <v>25</v>
      </c>
      <c r="J44" s="141"/>
      <c r="K44" s="45">
        <f>IF(G44&lt;0.5995,0,IF(G44&lt;0.6995,1,IF(G44&lt;0.7995,2,3)))</f>
        <v>2</v>
      </c>
    </row>
    <row r="45" spans="1:12" ht="21" customHeight="1" thickBot="1">
      <c r="A45" s="135" t="s">
        <v>9</v>
      </c>
      <c r="B45" s="132" t="s">
        <v>44</v>
      </c>
      <c r="C45" s="133"/>
      <c r="D45" s="133"/>
      <c r="E45" s="133"/>
      <c r="F45" s="133"/>
      <c r="G45" s="133"/>
      <c r="H45" s="134"/>
      <c r="I45" s="140" t="s">
        <v>26</v>
      </c>
      <c r="J45" s="141"/>
      <c r="K45" s="142">
        <v>2</v>
      </c>
      <c r="L45" s="46">
        <f>IF(K45&lt;0," error! ",IF(K45&gt;2," error! ",""))</f>
      </c>
    </row>
    <row r="46" spans="1:12" ht="21" customHeight="1" thickBot="1">
      <c r="A46" s="135" t="s">
        <v>10</v>
      </c>
      <c r="B46" s="132" t="s">
        <v>45</v>
      </c>
      <c r="C46" s="133"/>
      <c r="D46" s="133"/>
      <c r="E46" s="133"/>
      <c r="F46" s="133"/>
      <c r="G46" s="133"/>
      <c r="H46" s="134"/>
      <c r="I46" s="140" t="s">
        <v>26</v>
      </c>
      <c r="J46" s="141"/>
      <c r="K46" s="143">
        <v>2</v>
      </c>
      <c r="L46" s="46">
        <f>IF(K46&lt;0," error! ",IF(K46&gt;2," error! ",""))</f>
      </c>
    </row>
    <row r="47" spans="1:12" ht="21" customHeight="1" thickBot="1">
      <c r="A47" s="135" t="s">
        <v>11</v>
      </c>
      <c r="B47" s="132" t="s">
        <v>46</v>
      </c>
      <c r="C47" s="133"/>
      <c r="D47" s="133"/>
      <c r="E47" s="133"/>
      <c r="F47" s="133"/>
      <c r="G47" s="133"/>
      <c r="H47" s="134"/>
      <c r="I47" s="140" t="s">
        <v>26</v>
      </c>
      <c r="J47" s="141"/>
      <c r="K47" s="143">
        <v>2</v>
      </c>
      <c r="L47" s="46">
        <f>IF(K47&lt;0," error! ",IF(K47&gt;2," error! ",""))</f>
      </c>
    </row>
    <row r="48" spans="1:12" ht="21" customHeight="1" thickBot="1">
      <c r="A48" s="144" t="s">
        <v>12</v>
      </c>
      <c r="B48" s="145" t="s">
        <v>47</v>
      </c>
      <c r="C48" s="145"/>
      <c r="D48" s="145"/>
      <c r="E48" s="145"/>
      <c r="F48" s="145"/>
      <c r="G48" s="145"/>
      <c r="H48" s="146"/>
      <c r="I48" s="140" t="s">
        <v>26</v>
      </c>
      <c r="J48" s="141"/>
      <c r="K48" s="143">
        <v>2</v>
      </c>
      <c r="L48" s="46">
        <f>IF(K48&lt;0," error! ",IF(K48&gt;2," error! ",""))</f>
      </c>
    </row>
    <row r="49" spans="1:12" ht="21" customHeight="1" thickBot="1">
      <c r="A49" s="135" t="s">
        <v>13</v>
      </c>
      <c r="B49" s="145" t="s">
        <v>48</v>
      </c>
      <c r="C49" s="145"/>
      <c r="D49" s="145"/>
      <c r="E49" s="145"/>
      <c r="F49" s="145"/>
      <c r="G49" s="145"/>
      <c r="H49" s="146"/>
      <c r="I49" s="140" t="s">
        <v>27</v>
      </c>
      <c r="J49" s="141"/>
      <c r="K49" s="143">
        <v>10</v>
      </c>
      <c r="L49" s="46">
        <f>IF(K49&lt;0," error! ",IF(K49&gt;10," error! ",""))</f>
      </c>
    </row>
    <row r="50" spans="1:11" ht="21" customHeight="1" thickBot="1">
      <c r="A50" s="147" t="s">
        <v>50</v>
      </c>
      <c r="B50" s="148"/>
      <c r="C50" s="148"/>
      <c r="D50" s="148"/>
      <c r="E50" s="148"/>
      <c r="F50" s="148"/>
      <c r="G50" s="148"/>
      <c r="H50" s="148"/>
      <c r="I50" s="148"/>
      <c r="J50" s="149"/>
      <c r="K50" s="150">
        <f>SUM(K27:K49)</f>
        <v>212.09999999999997</v>
      </c>
    </row>
    <row r="51" spans="1:12" ht="21" customHeight="1" thickBot="1">
      <c r="A51" s="144" t="s">
        <v>14</v>
      </c>
      <c r="B51" s="151" t="s">
        <v>52</v>
      </c>
      <c r="C51" s="145"/>
      <c r="D51" s="145"/>
      <c r="E51" s="145"/>
      <c r="F51" s="145"/>
      <c r="G51" s="145"/>
      <c r="H51" s="146"/>
      <c r="I51" s="140" t="s">
        <v>25</v>
      </c>
      <c r="J51" s="141"/>
      <c r="K51" s="143">
        <v>0</v>
      </c>
      <c r="L51" s="46">
        <f>IF(K51&lt;0," error! ",IF(K51&gt;3," error! ",""))</f>
      </c>
    </row>
    <row r="52" spans="1:11" ht="24" customHeight="1" thickBot="1">
      <c r="A52" s="152" t="s">
        <v>51</v>
      </c>
      <c r="B52" s="153"/>
      <c r="C52" s="153"/>
      <c r="D52" s="153"/>
      <c r="E52" s="153"/>
      <c r="F52" s="153"/>
      <c r="G52" s="153"/>
      <c r="H52" s="153"/>
      <c r="I52" s="153"/>
      <c r="J52" s="154"/>
      <c r="K52" s="155">
        <f>K50-K51</f>
        <v>212.09999999999997</v>
      </c>
    </row>
    <row r="53" spans="1:11" ht="24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7"/>
    </row>
    <row r="54" spans="1:11" ht="24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1" ht="24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ht="10.5" customHeight="1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0" ht="21" customHeight="1">
      <c r="A57" s="163"/>
      <c r="B57" s="164" t="s">
        <v>54</v>
      </c>
      <c r="C57" s="163"/>
      <c r="D57" s="165">
        <v>39164</v>
      </c>
      <c r="E57" s="165"/>
      <c r="F57" s="165"/>
      <c r="G57" s="166" t="s">
        <v>53</v>
      </c>
      <c r="H57" s="166"/>
      <c r="I57" s="166"/>
      <c r="J57" s="163"/>
    </row>
    <row r="58" spans="1:10" ht="18" customHeight="1">
      <c r="A58" s="163"/>
      <c r="B58" s="167"/>
      <c r="C58" s="167"/>
      <c r="D58" s="167"/>
      <c r="E58" s="163"/>
      <c r="F58" s="163"/>
      <c r="G58" s="168"/>
      <c r="H58" s="163"/>
      <c r="I58" s="163"/>
      <c r="J58" s="163"/>
    </row>
    <row r="59" spans="1:10" ht="18" customHeight="1">
      <c r="A59" s="163"/>
      <c r="B59" s="166" t="s">
        <v>23</v>
      </c>
      <c r="C59" s="166"/>
      <c r="D59" s="169" t="s">
        <v>56</v>
      </c>
      <c r="E59" s="169"/>
      <c r="F59" s="169"/>
      <c r="G59" s="163"/>
      <c r="H59" s="164"/>
      <c r="I59" s="164"/>
      <c r="J59" s="164"/>
    </row>
    <row r="60" spans="1:10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</row>
  </sheetData>
  <sheetProtection password="CF57" sheet="1" objects="1" scenarios="1"/>
  <mergeCells count="62"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A27:A28"/>
    <mergeCell ref="A29:A30"/>
    <mergeCell ref="A31:A32"/>
    <mergeCell ref="A33:A34"/>
    <mergeCell ref="A35:A36"/>
    <mergeCell ref="A37:A38"/>
    <mergeCell ref="A39:A40"/>
    <mergeCell ref="A41:A42"/>
    <mergeCell ref="J41:J42"/>
    <mergeCell ref="K41:K42"/>
    <mergeCell ref="I29:I30"/>
    <mergeCell ref="I31:I32"/>
    <mergeCell ref="I33:I34"/>
    <mergeCell ref="J33:J34"/>
    <mergeCell ref="K27:K28"/>
    <mergeCell ref="K29:K30"/>
    <mergeCell ref="K31:K32"/>
    <mergeCell ref="K33:K34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A52:J52"/>
    <mergeCell ref="B51:H51"/>
    <mergeCell ref="B48:H48"/>
    <mergeCell ref="B49:H49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3"/>
  <dimension ref="A9:M60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86" customWidth="1"/>
    <col min="2" max="2" width="12.25390625" style="86" customWidth="1"/>
    <col min="3" max="3" width="11.125" style="86" customWidth="1"/>
    <col min="4" max="5" width="11.375" style="86" customWidth="1"/>
    <col min="6" max="6" width="15.375" style="86" customWidth="1"/>
    <col min="7" max="7" width="12.125" style="86" customWidth="1"/>
    <col min="8" max="8" width="10.75390625" style="86" customWidth="1"/>
    <col min="9" max="9" width="13.875" style="86" customWidth="1"/>
    <col min="10" max="10" width="10.75390625" style="86" customWidth="1"/>
    <col min="11" max="11" width="10.625" style="86" customWidth="1"/>
    <col min="12" max="12" width="6.25390625" style="86" customWidth="1"/>
    <col min="13" max="13" width="5.875" style="86" customWidth="1"/>
    <col min="14" max="16384" width="9.125" style="8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M9" s="87"/>
    </row>
    <row r="10" ht="12.75"/>
    <row r="11" spans="4:10" ht="23.25">
      <c r="D11" s="88"/>
      <c r="E11" s="89"/>
      <c r="F11" s="90"/>
      <c r="I11" s="91" t="s">
        <v>18</v>
      </c>
      <c r="J11" s="91"/>
    </row>
    <row r="12" ht="12.75"/>
    <row r="13" spans="3:13" ht="20.25">
      <c r="C13" s="89"/>
      <c r="D13" s="92"/>
      <c r="E13" s="92"/>
      <c r="F13" s="92"/>
      <c r="G13" s="92"/>
      <c r="H13" s="93"/>
      <c r="I13" s="94" t="s">
        <v>30</v>
      </c>
      <c r="J13" s="94"/>
      <c r="K13" s="94"/>
      <c r="L13" s="95"/>
      <c r="M13" s="95"/>
    </row>
    <row r="14" ht="12.75">
      <c r="K14" s="96"/>
    </row>
    <row r="15" spans="8:11" ht="18" customHeight="1">
      <c r="H15" s="93"/>
      <c r="I15" s="97" t="s">
        <v>22</v>
      </c>
      <c r="J15" s="97"/>
      <c r="K15" s="97"/>
    </row>
    <row r="16" spans="2:10" ht="18" customHeight="1">
      <c r="B16" s="88" t="s">
        <v>28</v>
      </c>
      <c r="C16" s="88"/>
      <c r="D16" s="88"/>
      <c r="E16" s="98" t="s">
        <v>72</v>
      </c>
      <c r="F16" s="98"/>
      <c r="G16" s="98"/>
      <c r="H16" s="98"/>
      <c r="I16" s="99"/>
      <c r="J16" s="100" t="s">
        <v>73</v>
      </c>
    </row>
    <row r="17" spans="2:10" ht="18" customHeight="1">
      <c r="B17" s="88"/>
      <c r="C17" s="88"/>
      <c r="D17" s="88"/>
      <c r="E17" s="88"/>
      <c r="F17" s="88"/>
      <c r="G17" s="88"/>
      <c r="H17" s="99"/>
      <c r="I17" s="99"/>
      <c r="J17" s="100"/>
    </row>
    <row r="18" spans="2:10" ht="18" customHeight="1">
      <c r="B18" s="88" t="s">
        <v>29</v>
      </c>
      <c r="C18" s="88"/>
      <c r="D18" s="88"/>
      <c r="E18" s="98" t="s">
        <v>74</v>
      </c>
      <c r="F18" s="98"/>
      <c r="G18" s="98"/>
      <c r="H18" s="98"/>
      <c r="I18" s="98"/>
      <c r="J18" s="100"/>
    </row>
    <row r="19" spans="2:10" ht="18" customHeight="1">
      <c r="B19" s="88"/>
      <c r="C19" s="88"/>
      <c r="D19" s="88"/>
      <c r="E19" s="88"/>
      <c r="F19" s="88"/>
      <c r="G19" s="88"/>
      <c r="H19" s="99"/>
      <c r="I19" s="99"/>
      <c r="J19" s="100"/>
    </row>
    <row r="20" spans="2:9" ht="18" customHeight="1">
      <c r="B20" s="88" t="s">
        <v>19</v>
      </c>
      <c r="C20" s="88"/>
      <c r="D20" s="88"/>
      <c r="E20" s="98" t="s">
        <v>75</v>
      </c>
      <c r="F20" s="98"/>
      <c r="G20" s="98"/>
      <c r="H20" s="98"/>
      <c r="I20" s="98"/>
    </row>
    <row r="21" spans="2:9" ht="18" customHeight="1">
      <c r="B21" s="88"/>
      <c r="C21" s="88"/>
      <c r="D21" s="88"/>
      <c r="E21" s="88"/>
      <c r="F21" s="88"/>
      <c r="G21" s="88"/>
      <c r="H21" s="99"/>
      <c r="I21" s="99"/>
    </row>
    <row r="22" spans="2:11" ht="18" customHeight="1" hidden="1">
      <c r="B22" s="88"/>
      <c r="C22" s="88"/>
      <c r="D22" s="88"/>
      <c r="E22" s="88"/>
      <c r="F22" s="101"/>
      <c r="G22" s="88"/>
      <c r="H22" s="88"/>
      <c r="I22" s="99"/>
      <c r="J22" s="88" t="s">
        <v>21</v>
      </c>
      <c r="K22" s="95"/>
    </row>
    <row r="23" spans="2:9" ht="18" customHeight="1">
      <c r="B23" s="88" t="s">
        <v>20</v>
      </c>
      <c r="C23" s="88"/>
      <c r="D23" s="88"/>
      <c r="E23" s="102">
        <v>39008</v>
      </c>
      <c r="F23" s="102"/>
      <c r="G23" s="99"/>
      <c r="H23" s="99"/>
      <c r="I23" s="99"/>
    </row>
    <row r="25" ht="12.75" customHeight="1" thickBot="1"/>
    <row r="26" spans="1:11" ht="22.5" customHeight="1" thickBot="1">
      <c r="A26" s="103"/>
      <c r="B26" s="103"/>
      <c r="C26" s="103"/>
      <c r="D26" s="103"/>
      <c r="E26" s="103"/>
      <c r="F26" s="103"/>
      <c r="G26" s="103"/>
      <c r="H26" s="104" t="s">
        <v>17</v>
      </c>
      <c r="I26" s="105" t="s">
        <v>41</v>
      </c>
      <c r="J26" s="104" t="s">
        <v>15</v>
      </c>
      <c r="K26" s="106" t="s">
        <v>16</v>
      </c>
    </row>
    <row r="27" spans="1:11" ht="21" customHeight="1">
      <c r="A27" s="107" t="s">
        <v>0</v>
      </c>
      <c r="B27" s="108" t="s">
        <v>33</v>
      </c>
      <c r="C27" s="109"/>
      <c r="D27" s="109"/>
      <c r="E27" s="109"/>
      <c r="F27" s="110"/>
      <c r="G27" s="111" t="s">
        <v>31</v>
      </c>
      <c r="H27" s="112">
        <v>94.5</v>
      </c>
      <c r="I27" s="113">
        <f>SUM(H27:H28)/2</f>
        <v>94.45</v>
      </c>
      <c r="J27" s="113">
        <v>0.5</v>
      </c>
      <c r="K27" s="113">
        <f>I27*J27</f>
        <v>47.225</v>
      </c>
    </row>
    <row r="28" spans="1:11" ht="21" customHeight="1" thickBot="1">
      <c r="A28" s="114"/>
      <c r="B28" s="115"/>
      <c r="C28" s="116"/>
      <c r="D28" s="116"/>
      <c r="E28" s="116"/>
      <c r="F28" s="117"/>
      <c r="G28" s="118" t="s">
        <v>32</v>
      </c>
      <c r="H28" s="119">
        <v>94.4</v>
      </c>
      <c r="I28" s="120"/>
      <c r="J28" s="120"/>
      <c r="K28" s="120"/>
    </row>
    <row r="29" spans="1:11" ht="21" customHeight="1">
      <c r="A29" s="107" t="s">
        <v>1</v>
      </c>
      <c r="B29" s="108" t="s">
        <v>34</v>
      </c>
      <c r="C29" s="109"/>
      <c r="D29" s="109"/>
      <c r="E29" s="109"/>
      <c r="F29" s="110"/>
      <c r="G29" s="111" t="s">
        <v>31</v>
      </c>
      <c r="H29" s="112">
        <v>30.3</v>
      </c>
      <c r="I29" s="113">
        <f>SUM(H29:H30)/2</f>
        <v>31.75</v>
      </c>
      <c r="J29" s="113">
        <v>0.25</v>
      </c>
      <c r="K29" s="113">
        <f>I29*J29</f>
        <v>7.9375</v>
      </c>
    </row>
    <row r="30" spans="1:11" ht="21" customHeight="1" thickBot="1">
      <c r="A30" s="114"/>
      <c r="B30" s="115"/>
      <c r="C30" s="116"/>
      <c r="D30" s="116"/>
      <c r="E30" s="116"/>
      <c r="F30" s="117"/>
      <c r="G30" s="118" t="s">
        <v>32</v>
      </c>
      <c r="H30" s="119">
        <v>33.2</v>
      </c>
      <c r="I30" s="120"/>
      <c r="J30" s="120"/>
      <c r="K30" s="120"/>
    </row>
    <row r="31" spans="1:11" ht="21" customHeight="1">
      <c r="A31" s="107" t="s">
        <v>2</v>
      </c>
      <c r="B31" s="108" t="s">
        <v>35</v>
      </c>
      <c r="C31" s="109"/>
      <c r="D31" s="109"/>
      <c r="E31" s="109"/>
      <c r="F31" s="110"/>
      <c r="G31" s="111" t="s">
        <v>31</v>
      </c>
      <c r="H31" s="112">
        <v>39</v>
      </c>
      <c r="I31" s="113">
        <f>SUM(H31:H32)/2</f>
        <v>38.9</v>
      </c>
      <c r="J31" s="113">
        <v>0.25</v>
      </c>
      <c r="K31" s="113">
        <f>I31*J31</f>
        <v>9.725</v>
      </c>
    </row>
    <row r="32" spans="1:11" ht="21" customHeight="1" thickBot="1">
      <c r="A32" s="114"/>
      <c r="B32" s="115"/>
      <c r="C32" s="116"/>
      <c r="D32" s="116"/>
      <c r="E32" s="116"/>
      <c r="F32" s="117"/>
      <c r="G32" s="118" t="s">
        <v>32</v>
      </c>
      <c r="H32" s="121">
        <v>38.8</v>
      </c>
      <c r="I32" s="120"/>
      <c r="J32" s="120"/>
      <c r="K32" s="120"/>
    </row>
    <row r="33" spans="1:11" ht="21" customHeight="1">
      <c r="A33" s="107" t="s">
        <v>3</v>
      </c>
      <c r="B33" s="108" t="s">
        <v>36</v>
      </c>
      <c r="C33" s="109"/>
      <c r="D33" s="109"/>
      <c r="E33" s="109"/>
      <c r="F33" s="110"/>
      <c r="G33" s="111" t="s">
        <v>31</v>
      </c>
      <c r="H33" s="112">
        <v>27.3</v>
      </c>
      <c r="I33" s="113">
        <f>SUM(H33:H34)/2</f>
        <v>27.55</v>
      </c>
      <c r="J33" s="113">
        <v>1</v>
      </c>
      <c r="K33" s="113">
        <f>I33*J33</f>
        <v>27.55</v>
      </c>
    </row>
    <row r="34" spans="1:11" ht="21" customHeight="1" thickBot="1">
      <c r="A34" s="114"/>
      <c r="B34" s="115"/>
      <c r="C34" s="116"/>
      <c r="D34" s="116"/>
      <c r="E34" s="116"/>
      <c r="F34" s="117"/>
      <c r="G34" s="118" t="s">
        <v>32</v>
      </c>
      <c r="H34" s="121">
        <v>27.8</v>
      </c>
      <c r="I34" s="120"/>
      <c r="J34" s="120"/>
      <c r="K34" s="120"/>
    </row>
    <row r="35" spans="1:11" ht="21" customHeight="1">
      <c r="A35" s="107" t="s">
        <v>4</v>
      </c>
      <c r="B35" s="108" t="s">
        <v>37</v>
      </c>
      <c r="C35" s="109"/>
      <c r="D35" s="109"/>
      <c r="E35" s="109"/>
      <c r="F35" s="110"/>
      <c r="G35" s="111" t="s">
        <v>31</v>
      </c>
      <c r="H35" s="122">
        <v>16.4</v>
      </c>
      <c r="I35" s="123"/>
      <c r="J35" s="123">
        <v>1</v>
      </c>
      <c r="K35" s="124">
        <f aca="true" t="shared" si="0" ref="K35:K40">H35*J35</f>
        <v>16.4</v>
      </c>
    </row>
    <row r="36" spans="1:11" ht="21" customHeight="1" thickBot="1">
      <c r="A36" s="114"/>
      <c r="B36" s="115"/>
      <c r="C36" s="116"/>
      <c r="D36" s="116"/>
      <c r="E36" s="116"/>
      <c r="F36" s="117"/>
      <c r="G36" s="118" t="s">
        <v>32</v>
      </c>
      <c r="H36" s="125">
        <v>17.8</v>
      </c>
      <c r="I36" s="124"/>
      <c r="J36" s="126">
        <v>1</v>
      </c>
      <c r="K36" s="126">
        <f t="shared" si="0"/>
        <v>17.8</v>
      </c>
    </row>
    <row r="37" spans="1:11" ht="21" customHeight="1">
      <c r="A37" s="107" t="s">
        <v>5</v>
      </c>
      <c r="B37" s="108" t="s">
        <v>38</v>
      </c>
      <c r="C37" s="109"/>
      <c r="D37" s="109"/>
      <c r="E37" s="109"/>
      <c r="F37" s="110"/>
      <c r="G37" s="111" t="s">
        <v>31</v>
      </c>
      <c r="H37" s="122">
        <v>14.6</v>
      </c>
      <c r="I37" s="124"/>
      <c r="J37" s="123">
        <v>1</v>
      </c>
      <c r="K37" s="124">
        <f t="shared" si="0"/>
        <v>14.6</v>
      </c>
    </row>
    <row r="38" spans="1:11" ht="21" customHeight="1" thickBot="1">
      <c r="A38" s="114"/>
      <c r="B38" s="115"/>
      <c r="C38" s="116"/>
      <c r="D38" s="116"/>
      <c r="E38" s="116"/>
      <c r="F38" s="117"/>
      <c r="G38" s="118" t="s">
        <v>32</v>
      </c>
      <c r="H38" s="125">
        <v>16.5</v>
      </c>
      <c r="I38" s="124"/>
      <c r="J38" s="126">
        <v>1</v>
      </c>
      <c r="K38" s="126">
        <f t="shared" si="0"/>
        <v>16.5</v>
      </c>
    </row>
    <row r="39" spans="1:11" ht="21" customHeight="1">
      <c r="A39" s="107" t="s">
        <v>6</v>
      </c>
      <c r="B39" s="108" t="s">
        <v>39</v>
      </c>
      <c r="C39" s="109"/>
      <c r="D39" s="109"/>
      <c r="E39" s="109"/>
      <c r="F39" s="110"/>
      <c r="G39" s="111" t="s">
        <v>60</v>
      </c>
      <c r="H39" s="122">
        <v>8</v>
      </c>
      <c r="I39" s="127"/>
      <c r="J39" s="123">
        <v>1</v>
      </c>
      <c r="K39" s="124">
        <f t="shared" si="0"/>
        <v>8</v>
      </c>
    </row>
    <row r="40" spans="1:11" ht="21" customHeight="1" thickBot="1">
      <c r="A40" s="114"/>
      <c r="B40" s="115"/>
      <c r="C40" s="116"/>
      <c r="D40" s="116"/>
      <c r="E40" s="116"/>
      <c r="F40" s="117"/>
      <c r="G40" s="118" t="s">
        <v>61</v>
      </c>
      <c r="H40" s="125">
        <v>9</v>
      </c>
      <c r="I40" s="128"/>
      <c r="J40" s="126">
        <v>1</v>
      </c>
      <c r="K40" s="126">
        <f t="shared" si="0"/>
        <v>9</v>
      </c>
    </row>
    <row r="41" spans="1:11" ht="21" customHeight="1">
      <c r="A41" s="107" t="s">
        <v>7</v>
      </c>
      <c r="B41" s="108" t="s">
        <v>42</v>
      </c>
      <c r="C41" s="109"/>
      <c r="D41" s="109"/>
      <c r="E41" s="109"/>
      <c r="F41" s="110"/>
      <c r="G41" s="129" t="s">
        <v>24</v>
      </c>
      <c r="H41" s="130">
        <v>8.2</v>
      </c>
      <c r="I41" s="113">
        <f>SUM(H41-H42)</f>
        <v>7.499999999999999</v>
      </c>
      <c r="J41" s="113">
        <v>2</v>
      </c>
      <c r="K41" s="113">
        <f>I41*J41</f>
        <v>14.999999999999998</v>
      </c>
    </row>
    <row r="42" spans="1:11" ht="21" customHeight="1" thickBot="1">
      <c r="A42" s="114"/>
      <c r="B42" s="115"/>
      <c r="C42" s="116"/>
      <c r="D42" s="116"/>
      <c r="E42" s="116"/>
      <c r="F42" s="117"/>
      <c r="G42" s="131"/>
      <c r="H42" s="125">
        <v>0.7</v>
      </c>
      <c r="I42" s="120"/>
      <c r="J42" s="120"/>
      <c r="K42" s="120"/>
    </row>
    <row r="43" spans="1:11" ht="20.25" customHeight="1" thickBot="1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1" customHeight="1" thickBot="1">
      <c r="A44" s="135" t="s">
        <v>8</v>
      </c>
      <c r="B44" s="132" t="s">
        <v>43</v>
      </c>
      <c r="C44" s="133"/>
      <c r="D44" s="134"/>
      <c r="E44" s="136" t="s">
        <v>49</v>
      </c>
      <c r="F44" s="137">
        <v>89.8</v>
      </c>
      <c r="G44" s="138">
        <f>F44/I27</f>
        <v>0.9507676019057701</v>
      </c>
      <c r="H44" s="139"/>
      <c r="I44" s="140" t="s">
        <v>25</v>
      </c>
      <c r="J44" s="141"/>
      <c r="K44" s="45">
        <f>IF(G44&lt;0.5995,0,IF(G44&lt;0.6995,1,IF(G44&lt;0.7995,2,3)))</f>
        <v>3</v>
      </c>
    </row>
    <row r="45" spans="1:12" ht="21" customHeight="1" thickBot="1">
      <c r="A45" s="135" t="s">
        <v>9</v>
      </c>
      <c r="B45" s="132" t="s">
        <v>44</v>
      </c>
      <c r="C45" s="133"/>
      <c r="D45" s="133"/>
      <c r="E45" s="133"/>
      <c r="F45" s="133"/>
      <c r="G45" s="133"/>
      <c r="H45" s="134"/>
      <c r="I45" s="140" t="s">
        <v>26</v>
      </c>
      <c r="J45" s="141"/>
      <c r="K45" s="142">
        <v>2</v>
      </c>
      <c r="L45" s="46">
        <f>IF(K45&lt;0," error! ",IF(K45&gt;2," error! ",""))</f>
      </c>
    </row>
    <row r="46" spans="1:12" ht="21" customHeight="1" thickBot="1">
      <c r="A46" s="135" t="s">
        <v>10</v>
      </c>
      <c r="B46" s="132" t="s">
        <v>45</v>
      </c>
      <c r="C46" s="133"/>
      <c r="D46" s="133"/>
      <c r="E46" s="133"/>
      <c r="F46" s="133"/>
      <c r="G46" s="133"/>
      <c r="H46" s="134"/>
      <c r="I46" s="140" t="s">
        <v>26</v>
      </c>
      <c r="J46" s="141"/>
      <c r="K46" s="143">
        <v>2</v>
      </c>
      <c r="L46" s="46">
        <f>IF(K46&lt;0," error! ",IF(K46&gt;2," error! ",""))</f>
      </c>
    </row>
    <row r="47" spans="1:12" ht="21" customHeight="1" thickBot="1">
      <c r="A47" s="135" t="s">
        <v>11</v>
      </c>
      <c r="B47" s="132" t="s">
        <v>46</v>
      </c>
      <c r="C47" s="133"/>
      <c r="D47" s="133"/>
      <c r="E47" s="133"/>
      <c r="F47" s="133"/>
      <c r="G47" s="133"/>
      <c r="H47" s="134"/>
      <c r="I47" s="140" t="s">
        <v>26</v>
      </c>
      <c r="J47" s="141"/>
      <c r="K47" s="143">
        <v>2</v>
      </c>
      <c r="L47" s="46">
        <f>IF(K47&lt;0," error! ",IF(K47&gt;2," error! ",""))</f>
      </c>
    </row>
    <row r="48" spans="1:12" ht="21" customHeight="1" thickBot="1">
      <c r="A48" s="144" t="s">
        <v>12</v>
      </c>
      <c r="B48" s="145" t="s">
        <v>47</v>
      </c>
      <c r="C48" s="145"/>
      <c r="D48" s="145"/>
      <c r="E48" s="145"/>
      <c r="F48" s="145"/>
      <c r="G48" s="145"/>
      <c r="H48" s="146"/>
      <c r="I48" s="140" t="s">
        <v>26</v>
      </c>
      <c r="J48" s="141"/>
      <c r="K48" s="143">
        <v>2</v>
      </c>
      <c r="L48" s="46">
        <f>IF(K48&lt;0," error! ",IF(K48&gt;2," error! ",""))</f>
      </c>
    </row>
    <row r="49" spans="1:12" ht="21" customHeight="1" thickBot="1">
      <c r="A49" s="135" t="s">
        <v>13</v>
      </c>
      <c r="B49" s="145" t="s">
        <v>48</v>
      </c>
      <c r="C49" s="145"/>
      <c r="D49" s="145"/>
      <c r="E49" s="145"/>
      <c r="F49" s="145"/>
      <c r="G49" s="145"/>
      <c r="H49" s="146"/>
      <c r="I49" s="140" t="s">
        <v>27</v>
      </c>
      <c r="J49" s="141"/>
      <c r="K49" s="143">
        <v>10</v>
      </c>
      <c r="L49" s="46">
        <f>IF(K49&lt;0," error! ",IF(K49&gt;10," error! ",""))</f>
      </c>
    </row>
    <row r="50" spans="1:11" ht="21" customHeight="1" thickBot="1">
      <c r="A50" s="147" t="s">
        <v>50</v>
      </c>
      <c r="B50" s="148"/>
      <c r="C50" s="148"/>
      <c r="D50" s="148"/>
      <c r="E50" s="148"/>
      <c r="F50" s="148"/>
      <c r="G50" s="148"/>
      <c r="H50" s="148"/>
      <c r="I50" s="148"/>
      <c r="J50" s="149"/>
      <c r="K50" s="150">
        <f>SUM(K27:K49)</f>
        <v>210.7375</v>
      </c>
    </row>
    <row r="51" spans="1:12" ht="21" customHeight="1" thickBot="1">
      <c r="A51" s="144" t="s">
        <v>14</v>
      </c>
      <c r="B51" s="151" t="s">
        <v>52</v>
      </c>
      <c r="C51" s="145"/>
      <c r="D51" s="145"/>
      <c r="E51" s="145"/>
      <c r="F51" s="145"/>
      <c r="G51" s="145"/>
      <c r="H51" s="146"/>
      <c r="I51" s="140" t="s">
        <v>25</v>
      </c>
      <c r="J51" s="141"/>
      <c r="K51" s="143">
        <v>0</v>
      </c>
      <c r="L51" s="46">
        <f>IF(K51&lt;0," error! ",IF(K51&gt;3," error! ",""))</f>
      </c>
    </row>
    <row r="52" spans="1:11" ht="24" customHeight="1" thickBot="1">
      <c r="A52" s="152" t="s">
        <v>51</v>
      </c>
      <c r="B52" s="153"/>
      <c r="C52" s="153"/>
      <c r="D52" s="153"/>
      <c r="E52" s="153"/>
      <c r="F52" s="153"/>
      <c r="G52" s="153"/>
      <c r="H52" s="153"/>
      <c r="I52" s="153"/>
      <c r="J52" s="154"/>
      <c r="K52" s="155">
        <f>K50-K51</f>
        <v>210.7375</v>
      </c>
    </row>
    <row r="53" spans="1:11" ht="24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7"/>
    </row>
    <row r="54" spans="1:11" ht="24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1" ht="24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ht="10.5" customHeight="1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0" ht="21" customHeight="1">
      <c r="A57" s="163"/>
      <c r="B57" s="164" t="s">
        <v>54</v>
      </c>
      <c r="C57" s="163"/>
      <c r="D57" s="165">
        <v>39164</v>
      </c>
      <c r="E57" s="165"/>
      <c r="F57" s="165"/>
      <c r="G57" s="166" t="s">
        <v>53</v>
      </c>
      <c r="H57" s="166"/>
      <c r="I57" s="166"/>
      <c r="J57" s="163"/>
    </row>
    <row r="58" spans="1:10" ht="18" customHeight="1">
      <c r="A58" s="163"/>
      <c r="B58" s="167"/>
      <c r="C58" s="167"/>
      <c r="D58" s="167"/>
      <c r="E58" s="163"/>
      <c r="F58" s="163"/>
      <c r="G58" s="168"/>
      <c r="H58" s="163"/>
      <c r="I58" s="163"/>
      <c r="J58" s="163"/>
    </row>
    <row r="59" spans="1:10" ht="18" customHeight="1">
      <c r="A59" s="163"/>
      <c r="B59" s="166" t="s">
        <v>23</v>
      </c>
      <c r="C59" s="166"/>
      <c r="D59" s="169" t="s">
        <v>56</v>
      </c>
      <c r="E59" s="169"/>
      <c r="F59" s="169"/>
      <c r="G59" s="163"/>
      <c r="H59" s="164"/>
      <c r="I59" s="164"/>
      <c r="J59" s="164"/>
    </row>
    <row r="60" spans="1:10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</row>
  </sheetData>
  <sheetProtection password="CF57" sheet="1" objects="1" scenarios="1"/>
  <mergeCells count="62"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A27:A28"/>
    <mergeCell ref="A29:A30"/>
    <mergeCell ref="A31:A32"/>
    <mergeCell ref="A33:A34"/>
    <mergeCell ref="A35:A36"/>
    <mergeCell ref="A37:A38"/>
    <mergeCell ref="A39:A40"/>
    <mergeCell ref="A41:A42"/>
    <mergeCell ref="J41:J42"/>
    <mergeCell ref="K41:K42"/>
    <mergeCell ref="I29:I30"/>
    <mergeCell ref="I31:I32"/>
    <mergeCell ref="I33:I34"/>
    <mergeCell ref="J33:J34"/>
    <mergeCell ref="K27:K28"/>
    <mergeCell ref="K29:K30"/>
    <mergeCell ref="K31:K32"/>
    <mergeCell ref="K33:K34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A52:J52"/>
    <mergeCell ref="B51:H51"/>
    <mergeCell ref="B48:H48"/>
    <mergeCell ref="B49:H49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1"/>
  <dimension ref="A9:M60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86" customWidth="1"/>
    <col min="2" max="2" width="12.25390625" style="86" customWidth="1"/>
    <col min="3" max="3" width="11.125" style="86" customWidth="1"/>
    <col min="4" max="5" width="11.375" style="86" customWidth="1"/>
    <col min="6" max="6" width="15.375" style="86" customWidth="1"/>
    <col min="7" max="7" width="12.125" style="86" customWidth="1"/>
    <col min="8" max="8" width="10.75390625" style="86" customWidth="1"/>
    <col min="9" max="9" width="13.875" style="86" customWidth="1"/>
    <col min="10" max="10" width="10.75390625" style="86" customWidth="1"/>
    <col min="11" max="11" width="10.625" style="86" customWidth="1"/>
    <col min="12" max="12" width="6.25390625" style="86" customWidth="1"/>
    <col min="13" max="13" width="5.875" style="86" customWidth="1"/>
    <col min="14" max="16384" width="9.125" style="8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M9" s="87"/>
    </row>
    <row r="10" ht="12.75"/>
    <row r="11" spans="4:10" ht="23.25">
      <c r="D11" s="88"/>
      <c r="E11" s="89"/>
      <c r="F11" s="90"/>
      <c r="I11" s="91" t="s">
        <v>18</v>
      </c>
      <c r="J11" s="91"/>
    </row>
    <row r="12" ht="12.75"/>
    <row r="13" spans="3:13" ht="20.25">
      <c r="C13" s="89"/>
      <c r="D13" s="92"/>
      <c r="E13" s="92"/>
      <c r="F13" s="92"/>
      <c r="G13" s="92"/>
      <c r="H13" s="93"/>
      <c r="I13" s="94" t="s">
        <v>30</v>
      </c>
      <c r="J13" s="94"/>
      <c r="K13" s="94"/>
      <c r="L13" s="95"/>
      <c r="M13" s="95"/>
    </row>
    <row r="14" ht="12.75">
      <c r="K14" s="96"/>
    </row>
    <row r="15" spans="8:11" ht="18" customHeight="1">
      <c r="H15" s="93"/>
      <c r="I15" s="97" t="s">
        <v>22</v>
      </c>
      <c r="J15" s="97"/>
      <c r="K15" s="97"/>
    </row>
    <row r="16" spans="2:10" ht="18" customHeight="1">
      <c r="B16" s="88" t="s">
        <v>28</v>
      </c>
      <c r="C16" s="88"/>
      <c r="D16" s="88"/>
      <c r="E16" s="98" t="s">
        <v>55</v>
      </c>
      <c r="F16" s="98"/>
      <c r="G16" s="98"/>
      <c r="H16" s="98"/>
      <c r="I16" s="99"/>
      <c r="J16" s="100" t="s">
        <v>67</v>
      </c>
    </row>
    <row r="17" spans="2:10" ht="18" customHeight="1">
      <c r="B17" s="88"/>
      <c r="C17" s="88"/>
      <c r="D17" s="88"/>
      <c r="E17" s="88"/>
      <c r="F17" s="88"/>
      <c r="G17" s="88"/>
      <c r="H17" s="99"/>
      <c r="I17" s="99"/>
      <c r="J17" s="100"/>
    </row>
    <row r="18" spans="2:10" ht="18" customHeight="1">
      <c r="B18" s="88" t="s">
        <v>29</v>
      </c>
      <c r="C18" s="88"/>
      <c r="D18" s="88"/>
      <c r="E18" s="98" t="s">
        <v>70</v>
      </c>
      <c r="F18" s="98"/>
      <c r="G18" s="98"/>
      <c r="H18" s="98"/>
      <c r="I18" s="98"/>
      <c r="J18" s="100"/>
    </row>
    <row r="19" spans="2:10" ht="18" customHeight="1">
      <c r="B19" s="88"/>
      <c r="C19" s="88"/>
      <c r="D19" s="88"/>
      <c r="E19" s="88"/>
      <c r="F19" s="88"/>
      <c r="G19" s="88"/>
      <c r="H19" s="99"/>
      <c r="I19" s="99"/>
      <c r="J19" s="100"/>
    </row>
    <row r="20" spans="2:9" ht="18" customHeight="1">
      <c r="B20" s="88" t="s">
        <v>19</v>
      </c>
      <c r="C20" s="88"/>
      <c r="D20" s="88"/>
      <c r="E20" s="98" t="s">
        <v>71</v>
      </c>
      <c r="F20" s="98"/>
      <c r="G20" s="98"/>
      <c r="H20" s="98"/>
      <c r="I20" s="98"/>
    </row>
    <row r="21" spans="2:9" ht="18" customHeight="1">
      <c r="B21" s="88"/>
      <c r="C21" s="88"/>
      <c r="D21" s="88"/>
      <c r="E21" s="88"/>
      <c r="F21" s="88"/>
      <c r="G21" s="88"/>
      <c r="H21" s="99"/>
      <c r="I21" s="99"/>
    </row>
    <row r="22" spans="2:11" ht="18" customHeight="1" hidden="1">
      <c r="B22" s="88"/>
      <c r="C22" s="88"/>
      <c r="D22" s="88"/>
      <c r="E22" s="88"/>
      <c r="F22" s="101"/>
      <c r="G22" s="88"/>
      <c r="H22" s="88"/>
      <c r="I22" s="99"/>
      <c r="J22" s="88" t="s">
        <v>21</v>
      </c>
      <c r="K22" s="95"/>
    </row>
    <row r="23" spans="2:9" ht="18" customHeight="1">
      <c r="B23" s="88" t="s">
        <v>20</v>
      </c>
      <c r="C23" s="88"/>
      <c r="D23" s="88"/>
      <c r="E23" s="102">
        <v>38713</v>
      </c>
      <c r="F23" s="102"/>
      <c r="G23" s="99"/>
      <c r="H23" s="99"/>
      <c r="I23" s="99"/>
    </row>
    <row r="25" ht="12.75" customHeight="1" thickBot="1"/>
    <row r="26" spans="1:11" ht="22.5" customHeight="1" thickBot="1">
      <c r="A26" s="103"/>
      <c r="B26" s="103"/>
      <c r="C26" s="103"/>
      <c r="D26" s="103"/>
      <c r="E26" s="103"/>
      <c r="F26" s="103"/>
      <c r="G26" s="103"/>
      <c r="H26" s="104" t="s">
        <v>17</v>
      </c>
      <c r="I26" s="105" t="s">
        <v>41</v>
      </c>
      <c r="J26" s="104" t="s">
        <v>15</v>
      </c>
      <c r="K26" s="106" t="s">
        <v>16</v>
      </c>
    </row>
    <row r="27" spans="1:11" ht="21" customHeight="1">
      <c r="A27" s="107" t="s">
        <v>0</v>
      </c>
      <c r="B27" s="108" t="s">
        <v>33</v>
      </c>
      <c r="C27" s="109"/>
      <c r="D27" s="109"/>
      <c r="E27" s="109"/>
      <c r="F27" s="110"/>
      <c r="G27" s="111" t="s">
        <v>31</v>
      </c>
      <c r="H27" s="112">
        <v>104.2</v>
      </c>
      <c r="I27" s="113">
        <f>SUM(H27:H28)/2</f>
        <v>104.35</v>
      </c>
      <c r="J27" s="113">
        <v>0.5</v>
      </c>
      <c r="K27" s="113">
        <f>I27*J27</f>
        <v>52.175</v>
      </c>
    </row>
    <row r="28" spans="1:11" ht="21" customHeight="1" thickBot="1">
      <c r="A28" s="114"/>
      <c r="B28" s="115"/>
      <c r="C28" s="116"/>
      <c r="D28" s="116"/>
      <c r="E28" s="116"/>
      <c r="F28" s="117"/>
      <c r="G28" s="118" t="s">
        <v>32</v>
      </c>
      <c r="H28" s="119">
        <v>104.5</v>
      </c>
      <c r="I28" s="120"/>
      <c r="J28" s="120"/>
      <c r="K28" s="120"/>
    </row>
    <row r="29" spans="1:11" ht="21" customHeight="1">
      <c r="A29" s="107" t="s">
        <v>1</v>
      </c>
      <c r="B29" s="108" t="s">
        <v>34</v>
      </c>
      <c r="C29" s="109"/>
      <c r="D29" s="109"/>
      <c r="E29" s="109"/>
      <c r="F29" s="110"/>
      <c r="G29" s="111" t="s">
        <v>31</v>
      </c>
      <c r="H29" s="112">
        <v>36</v>
      </c>
      <c r="I29" s="113">
        <f>SUM(H29:H30)/2</f>
        <v>37.05</v>
      </c>
      <c r="J29" s="113">
        <v>0.25</v>
      </c>
      <c r="K29" s="113">
        <f>I29*J29</f>
        <v>9.2625</v>
      </c>
    </row>
    <row r="30" spans="1:11" ht="21" customHeight="1" thickBot="1">
      <c r="A30" s="114"/>
      <c r="B30" s="115"/>
      <c r="C30" s="116"/>
      <c r="D30" s="116"/>
      <c r="E30" s="116"/>
      <c r="F30" s="117"/>
      <c r="G30" s="118" t="s">
        <v>32</v>
      </c>
      <c r="H30" s="119">
        <v>38.1</v>
      </c>
      <c r="I30" s="120"/>
      <c r="J30" s="120"/>
      <c r="K30" s="120"/>
    </row>
    <row r="31" spans="1:11" ht="21" customHeight="1">
      <c r="A31" s="107" t="s">
        <v>2</v>
      </c>
      <c r="B31" s="108" t="s">
        <v>35</v>
      </c>
      <c r="C31" s="109"/>
      <c r="D31" s="109"/>
      <c r="E31" s="109"/>
      <c r="F31" s="110"/>
      <c r="G31" s="111" t="s">
        <v>31</v>
      </c>
      <c r="H31" s="112">
        <v>59.2</v>
      </c>
      <c r="I31" s="113">
        <f>SUM(H31:H32)/2</f>
        <v>60.75</v>
      </c>
      <c r="J31" s="113">
        <v>0.25</v>
      </c>
      <c r="K31" s="113">
        <f>I31*J31</f>
        <v>15.1875</v>
      </c>
    </row>
    <row r="32" spans="1:11" ht="21" customHeight="1" thickBot="1">
      <c r="A32" s="114"/>
      <c r="B32" s="115"/>
      <c r="C32" s="116"/>
      <c r="D32" s="116"/>
      <c r="E32" s="116"/>
      <c r="F32" s="117"/>
      <c r="G32" s="118" t="s">
        <v>32</v>
      </c>
      <c r="H32" s="121">
        <v>62.3</v>
      </c>
      <c r="I32" s="120"/>
      <c r="J32" s="120"/>
      <c r="K32" s="120"/>
    </row>
    <row r="33" spans="1:11" ht="21" customHeight="1">
      <c r="A33" s="107" t="s">
        <v>3</v>
      </c>
      <c r="B33" s="108" t="s">
        <v>36</v>
      </c>
      <c r="C33" s="109"/>
      <c r="D33" s="109"/>
      <c r="E33" s="109"/>
      <c r="F33" s="110"/>
      <c r="G33" s="111" t="s">
        <v>31</v>
      </c>
      <c r="H33" s="112">
        <v>26.8</v>
      </c>
      <c r="I33" s="113">
        <f>SUM(H33:H34)/2</f>
        <v>27.200000000000003</v>
      </c>
      <c r="J33" s="113">
        <v>1</v>
      </c>
      <c r="K33" s="113">
        <f>I33*J33</f>
        <v>27.200000000000003</v>
      </c>
    </row>
    <row r="34" spans="1:11" ht="21" customHeight="1" thickBot="1">
      <c r="A34" s="114"/>
      <c r="B34" s="115"/>
      <c r="C34" s="116"/>
      <c r="D34" s="116"/>
      <c r="E34" s="116"/>
      <c r="F34" s="117"/>
      <c r="G34" s="118" t="s">
        <v>32</v>
      </c>
      <c r="H34" s="121">
        <v>27.6</v>
      </c>
      <c r="I34" s="120"/>
      <c r="J34" s="120"/>
      <c r="K34" s="120"/>
    </row>
    <row r="35" spans="1:11" ht="21" customHeight="1">
      <c r="A35" s="107" t="s">
        <v>4</v>
      </c>
      <c r="B35" s="108" t="s">
        <v>37</v>
      </c>
      <c r="C35" s="109"/>
      <c r="D35" s="109"/>
      <c r="E35" s="109"/>
      <c r="F35" s="110"/>
      <c r="G35" s="111" t="s">
        <v>31</v>
      </c>
      <c r="H35" s="122">
        <v>20.6</v>
      </c>
      <c r="I35" s="123"/>
      <c r="J35" s="123">
        <v>1</v>
      </c>
      <c r="K35" s="124">
        <f aca="true" t="shared" si="0" ref="K35:K40">H35*J35</f>
        <v>20.6</v>
      </c>
    </row>
    <row r="36" spans="1:11" ht="21" customHeight="1" thickBot="1">
      <c r="A36" s="114"/>
      <c r="B36" s="115"/>
      <c r="C36" s="116"/>
      <c r="D36" s="116"/>
      <c r="E36" s="116"/>
      <c r="F36" s="117"/>
      <c r="G36" s="118" t="s">
        <v>32</v>
      </c>
      <c r="H36" s="125">
        <v>21.4</v>
      </c>
      <c r="I36" s="124"/>
      <c r="J36" s="126">
        <v>1</v>
      </c>
      <c r="K36" s="126">
        <f t="shared" si="0"/>
        <v>21.4</v>
      </c>
    </row>
    <row r="37" spans="1:11" ht="21" customHeight="1">
      <c r="A37" s="107" t="s">
        <v>5</v>
      </c>
      <c r="B37" s="108" t="s">
        <v>38</v>
      </c>
      <c r="C37" s="109"/>
      <c r="D37" s="109"/>
      <c r="E37" s="109"/>
      <c r="F37" s="110"/>
      <c r="G37" s="111" t="s">
        <v>31</v>
      </c>
      <c r="H37" s="122">
        <v>14.8</v>
      </c>
      <c r="I37" s="124"/>
      <c r="J37" s="123">
        <v>1</v>
      </c>
      <c r="K37" s="124">
        <f t="shared" si="0"/>
        <v>14.8</v>
      </c>
    </row>
    <row r="38" spans="1:11" ht="21" customHeight="1" thickBot="1">
      <c r="A38" s="114"/>
      <c r="B38" s="115"/>
      <c r="C38" s="116"/>
      <c r="D38" s="116"/>
      <c r="E38" s="116"/>
      <c r="F38" s="117"/>
      <c r="G38" s="118" t="s">
        <v>32</v>
      </c>
      <c r="H38" s="125">
        <v>14.8</v>
      </c>
      <c r="I38" s="124"/>
      <c r="J38" s="126">
        <v>1</v>
      </c>
      <c r="K38" s="126">
        <f t="shared" si="0"/>
        <v>14.8</v>
      </c>
    </row>
    <row r="39" spans="1:11" ht="21" customHeight="1">
      <c r="A39" s="107" t="s">
        <v>6</v>
      </c>
      <c r="B39" s="108" t="s">
        <v>39</v>
      </c>
      <c r="C39" s="109"/>
      <c r="D39" s="109"/>
      <c r="E39" s="109"/>
      <c r="F39" s="110"/>
      <c r="G39" s="111" t="s">
        <v>60</v>
      </c>
      <c r="H39" s="122">
        <v>7</v>
      </c>
      <c r="I39" s="127"/>
      <c r="J39" s="123">
        <v>1</v>
      </c>
      <c r="K39" s="124">
        <f t="shared" si="0"/>
        <v>7</v>
      </c>
    </row>
    <row r="40" spans="1:11" ht="21" customHeight="1" thickBot="1">
      <c r="A40" s="114"/>
      <c r="B40" s="115"/>
      <c r="C40" s="116"/>
      <c r="D40" s="116"/>
      <c r="E40" s="116"/>
      <c r="F40" s="117"/>
      <c r="G40" s="118" t="s">
        <v>61</v>
      </c>
      <c r="H40" s="125">
        <v>7</v>
      </c>
      <c r="I40" s="128"/>
      <c r="J40" s="126">
        <v>1</v>
      </c>
      <c r="K40" s="126">
        <f t="shared" si="0"/>
        <v>7</v>
      </c>
    </row>
    <row r="41" spans="1:11" ht="21" customHeight="1">
      <c r="A41" s="107" t="s">
        <v>7</v>
      </c>
      <c r="B41" s="108" t="s">
        <v>42</v>
      </c>
      <c r="C41" s="109"/>
      <c r="D41" s="109"/>
      <c r="E41" s="109"/>
      <c r="F41" s="110"/>
      <c r="G41" s="129" t="s">
        <v>24</v>
      </c>
      <c r="H41" s="130">
        <v>9.7</v>
      </c>
      <c r="I41" s="113">
        <f>SUM(H41-H42)</f>
        <v>9</v>
      </c>
      <c r="J41" s="113">
        <v>2</v>
      </c>
      <c r="K41" s="113">
        <f>I41*J41</f>
        <v>18</v>
      </c>
    </row>
    <row r="42" spans="1:11" ht="21" customHeight="1" thickBot="1">
      <c r="A42" s="114"/>
      <c r="B42" s="115"/>
      <c r="C42" s="116"/>
      <c r="D42" s="116"/>
      <c r="E42" s="116"/>
      <c r="F42" s="117"/>
      <c r="G42" s="131"/>
      <c r="H42" s="125">
        <v>0.7</v>
      </c>
      <c r="I42" s="120"/>
      <c r="J42" s="120"/>
      <c r="K42" s="120"/>
    </row>
    <row r="43" spans="1:11" ht="20.25" customHeight="1" thickBot="1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1" customHeight="1" thickBot="1">
      <c r="A44" s="135" t="s">
        <v>8</v>
      </c>
      <c r="B44" s="132" t="s">
        <v>43</v>
      </c>
      <c r="C44" s="133"/>
      <c r="D44" s="134"/>
      <c r="E44" s="136" t="s">
        <v>49</v>
      </c>
      <c r="F44" s="137">
        <v>74</v>
      </c>
      <c r="G44" s="138">
        <f>F44/I27</f>
        <v>0.7091518926689028</v>
      </c>
      <c r="H44" s="139"/>
      <c r="I44" s="140" t="s">
        <v>25</v>
      </c>
      <c r="J44" s="141"/>
      <c r="K44" s="45">
        <f>IF(G44&lt;0.5995,0,IF(G44&lt;0.6995,1,IF(G44&lt;0.7995,2,3)))</f>
        <v>2</v>
      </c>
    </row>
    <row r="45" spans="1:12" ht="21" customHeight="1" thickBot="1">
      <c r="A45" s="135" t="s">
        <v>9</v>
      </c>
      <c r="B45" s="132" t="s">
        <v>44</v>
      </c>
      <c r="C45" s="133"/>
      <c r="D45" s="133"/>
      <c r="E45" s="133"/>
      <c r="F45" s="133"/>
      <c r="G45" s="133"/>
      <c r="H45" s="134"/>
      <c r="I45" s="140" t="s">
        <v>26</v>
      </c>
      <c r="J45" s="141"/>
      <c r="K45" s="142">
        <v>2</v>
      </c>
      <c r="L45" s="46">
        <f>IF(K45&lt;0," error! ",IF(K45&gt;2," error! ",""))</f>
      </c>
    </row>
    <row r="46" spans="1:12" ht="21" customHeight="1" thickBot="1">
      <c r="A46" s="135" t="s">
        <v>10</v>
      </c>
      <c r="B46" s="132" t="s">
        <v>45</v>
      </c>
      <c r="C46" s="133"/>
      <c r="D46" s="133"/>
      <c r="E46" s="133"/>
      <c r="F46" s="133"/>
      <c r="G46" s="133"/>
      <c r="H46" s="134"/>
      <c r="I46" s="140" t="s">
        <v>26</v>
      </c>
      <c r="J46" s="141"/>
      <c r="K46" s="143">
        <v>2</v>
      </c>
      <c r="L46" s="46">
        <f>IF(K46&lt;0," error! ",IF(K46&gt;2," error! ",""))</f>
      </c>
    </row>
    <row r="47" spans="1:12" ht="21" customHeight="1" thickBot="1">
      <c r="A47" s="135" t="s">
        <v>11</v>
      </c>
      <c r="B47" s="132" t="s">
        <v>46</v>
      </c>
      <c r="C47" s="133"/>
      <c r="D47" s="133"/>
      <c r="E47" s="133"/>
      <c r="F47" s="133"/>
      <c r="G47" s="133"/>
      <c r="H47" s="134"/>
      <c r="I47" s="140" t="s">
        <v>26</v>
      </c>
      <c r="J47" s="141"/>
      <c r="K47" s="143">
        <v>0.5</v>
      </c>
      <c r="L47" s="46">
        <f>IF(K47&lt;0," error! ",IF(K47&gt;2," error! ",""))</f>
      </c>
    </row>
    <row r="48" spans="1:12" ht="21" customHeight="1" thickBot="1">
      <c r="A48" s="144" t="s">
        <v>12</v>
      </c>
      <c r="B48" s="145" t="s">
        <v>47</v>
      </c>
      <c r="C48" s="145"/>
      <c r="D48" s="145"/>
      <c r="E48" s="145"/>
      <c r="F48" s="145"/>
      <c r="G48" s="145"/>
      <c r="H48" s="146"/>
      <c r="I48" s="140" t="s">
        <v>26</v>
      </c>
      <c r="J48" s="141"/>
      <c r="K48" s="143">
        <v>2</v>
      </c>
      <c r="L48" s="46">
        <f>IF(K48&lt;0," error! ",IF(K48&gt;2," error! ",""))</f>
      </c>
    </row>
    <row r="49" spans="1:12" ht="21" customHeight="1" thickBot="1">
      <c r="A49" s="135" t="s">
        <v>13</v>
      </c>
      <c r="B49" s="145" t="s">
        <v>48</v>
      </c>
      <c r="C49" s="145"/>
      <c r="D49" s="145"/>
      <c r="E49" s="145"/>
      <c r="F49" s="145"/>
      <c r="G49" s="145"/>
      <c r="H49" s="146"/>
      <c r="I49" s="140" t="s">
        <v>27</v>
      </c>
      <c r="J49" s="141"/>
      <c r="K49" s="143">
        <v>6</v>
      </c>
      <c r="L49" s="46">
        <f>IF(K49&lt;0," error! ",IF(K49&gt;10," error! ",""))</f>
      </c>
    </row>
    <row r="50" spans="1:11" ht="21" customHeight="1" thickBot="1">
      <c r="A50" s="147" t="s">
        <v>50</v>
      </c>
      <c r="B50" s="148"/>
      <c r="C50" s="148"/>
      <c r="D50" s="148"/>
      <c r="E50" s="148"/>
      <c r="F50" s="148"/>
      <c r="G50" s="148"/>
      <c r="H50" s="148"/>
      <c r="I50" s="148"/>
      <c r="J50" s="149"/>
      <c r="K50" s="150">
        <f>SUM(K27:K49)</f>
        <v>221.92500000000004</v>
      </c>
    </row>
    <row r="51" spans="1:12" ht="21" customHeight="1" thickBot="1">
      <c r="A51" s="144" t="s">
        <v>14</v>
      </c>
      <c r="B51" s="151" t="s">
        <v>52</v>
      </c>
      <c r="C51" s="145"/>
      <c r="D51" s="145"/>
      <c r="E51" s="145"/>
      <c r="F51" s="145"/>
      <c r="G51" s="145"/>
      <c r="H51" s="146"/>
      <c r="I51" s="140" t="s">
        <v>25</v>
      </c>
      <c r="J51" s="141"/>
      <c r="K51" s="143">
        <v>0</v>
      </c>
      <c r="L51" s="46">
        <f>IF(K51&lt;0," error! ",IF(K51&gt;3," error! ",""))</f>
      </c>
    </row>
    <row r="52" spans="1:11" ht="24" customHeight="1" thickBot="1">
      <c r="A52" s="152" t="s">
        <v>51</v>
      </c>
      <c r="B52" s="153"/>
      <c r="C52" s="153"/>
      <c r="D52" s="153"/>
      <c r="E52" s="153"/>
      <c r="F52" s="153"/>
      <c r="G52" s="153"/>
      <c r="H52" s="153"/>
      <c r="I52" s="153"/>
      <c r="J52" s="154"/>
      <c r="K52" s="155">
        <f>K50-K51</f>
        <v>221.92500000000004</v>
      </c>
    </row>
    <row r="53" spans="1:11" ht="24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7"/>
    </row>
    <row r="54" spans="1:11" ht="24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1" ht="24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ht="10.5" customHeight="1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0" ht="21" customHeight="1">
      <c r="A57" s="163"/>
      <c r="B57" s="164" t="s">
        <v>54</v>
      </c>
      <c r="C57" s="163"/>
      <c r="D57" s="165">
        <v>39164</v>
      </c>
      <c r="E57" s="165"/>
      <c r="F57" s="165"/>
      <c r="G57" s="166" t="s">
        <v>53</v>
      </c>
      <c r="H57" s="166"/>
      <c r="I57" s="166"/>
      <c r="J57" s="163"/>
    </row>
    <row r="58" spans="1:10" ht="18" customHeight="1">
      <c r="A58" s="163"/>
      <c r="B58" s="167"/>
      <c r="C58" s="167"/>
      <c r="D58" s="167"/>
      <c r="E58" s="163"/>
      <c r="F58" s="163"/>
      <c r="G58" s="168"/>
      <c r="H58" s="163"/>
      <c r="I58" s="163"/>
      <c r="J58" s="163"/>
    </row>
    <row r="59" spans="1:10" ht="18" customHeight="1">
      <c r="A59" s="163"/>
      <c r="B59" s="166" t="s">
        <v>23</v>
      </c>
      <c r="C59" s="166"/>
      <c r="D59" s="169" t="s">
        <v>56</v>
      </c>
      <c r="E59" s="169"/>
      <c r="F59" s="169"/>
      <c r="G59" s="163"/>
      <c r="H59" s="164"/>
      <c r="I59" s="164"/>
      <c r="J59" s="164"/>
    </row>
    <row r="60" spans="1:10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</row>
  </sheetData>
  <sheetProtection password="CF57" sheet="1" objects="1" scenarios="1"/>
  <mergeCells count="62"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A27:A28"/>
    <mergeCell ref="A29:A30"/>
    <mergeCell ref="A31:A32"/>
    <mergeCell ref="A33:A34"/>
    <mergeCell ref="A35:A36"/>
    <mergeCell ref="A37:A38"/>
    <mergeCell ref="A39:A40"/>
    <mergeCell ref="A41:A42"/>
    <mergeCell ref="J41:J42"/>
    <mergeCell ref="K41:K42"/>
    <mergeCell ref="I29:I30"/>
    <mergeCell ref="I31:I32"/>
    <mergeCell ref="I33:I34"/>
    <mergeCell ref="J33:J34"/>
    <mergeCell ref="K27:K28"/>
    <mergeCell ref="K29:K30"/>
    <mergeCell ref="K31:K32"/>
    <mergeCell ref="K33:K34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A52:J52"/>
    <mergeCell ref="B51:H51"/>
    <mergeCell ref="B48:H48"/>
    <mergeCell ref="B49:H49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0"/>
  <dimension ref="A9:M60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86" customWidth="1"/>
    <col min="2" max="2" width="12.25390625" style="86" customWidth="1"/>
    <col min="3" max="3" width="11.125" style="86" customWidth="1"/>
    <col min="4" max="5" width="11.375" style="86" customWidth="1"/>
    <col min="6" max="6" width="15.375" style="86" customWidth="1"/>
    <col min="7" max="7" width="12.125" style="86" customWidth="1"/>
    <col min="8" max="8" width="10.75390625" style="86" customWidth="1"/>
    <col min="9" max="9" width="13.875" style="86" customWidth="1"/>
    <col min="10" max="10" width="10.75390625" style="86" customWidth="1"/>
    <col min="11" max="11" width="10.625" style="86" customWidth="1"/>
    <col min="12" max="12" width="6.25390625" style="86" customWidth="1"/>
    <col min="13" max="13" width="5.875" style="86" customWidth="1"/>
    <col min="14" max="16384" width="9.125" style="8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M9" s="87"/>
    </row>
    <row r="10" ht="12.75"/>
    <row r="11" spans="4:10" ht="23.25">
      <c r="D11" s="88"/>
      <c r="E11" s="89"/>
      <c r="F11" s="90"/>
      <c r="I11" s="91" t="s">
        <v>18</v>
      </c>
      <c r="J11" s="91"/>
    </row>
    <row r="12" ht="12.75"/>
    <row r="13" spans="3:13" ht="20.25">
      <c r="C13" s="89"/>
      <c r="D13" s="92"/>
      <c r="E13" s="92"/>
      <c r="F13" s="92"/>
      <c r="G13" s="92"/>
      <c r="H13" s="93"/>
      <c r="I13" s="94" t="s">
        <v>30</v>
      </c>
      <c r="J13" s="94"/>
      <c r="K13" s="94"/>
      <c r="L13" s="95"/>
      <c r="M13" s="95"/>
    </row>
    <row r="14" ht="12.75">
      <c r="K14" s="96"/>
    </row>
    <row r="15" spans="8:11" ht="18" customHeight="1">
      <c r="H15" s="93"/>
      <c r="I15" s="97" t="s">
        <v>22</v>
      </c>
      <c r="J15" s="97"/>
      <c r="K15" s="97"/>
    </row>
    <row r="16" spans="2:10" ht="18" customHeight="1">
      <c r="B16" s="88" t="s">
        <v>28</v>
      </c>
      <c r="C16" s="88"/>
      <c r="D16" s="88"/>
      <c r="E16" s="98" t="s">
        <v>55</v>
      </c>
      <c r="F16" s="98"/>
      <c r="G16" s="98"/>
      <c r="H16" s="98"/>
      <c r="I16" s="99"/>
      <c r="J16" s="100" t="s">
        <v>65</v>
      </c>
    </row>
    <row r="17" spans="2:10" ht="18" customHeight="1">
      <c r="B17" s="88"/>
      <c r="C17" s="88"/>
      <c r="D17" s="88"/>
      <c r="E17" s="88"/>
      <c r="F17" s="88"/>
      <c r="G17" s="88"/>
      <c r="H17" s="99"/>
      <c r="I17" s="99"/>
      <c r="J17" s="100"/>
    </row>
    <row r="18" spans="2:10" ht="18" customHeight="1">
      <c r="B18" s="88" t="s">
        <v>29</v>
      </c>
      <c r="C18" s="88"/>
      <c r="D18" s="88"/>
      <c r="E18" s="98" t="s">
        <v>63</v>
      </c>
      <c r="F18" s="98"/>
      <c r="G18" s="98"/>
      <c r="H18" s="98"/>
      <c r="I18" s="98"/>
      <c r="J18" s="100"/>
    </row>
    <row r="19" spans="2:10" ht="18" customHeight="1">
      <c r="B19" s="88"/>
      <c r="C19" s="88"/>
      <c r="D19" s="88"/>
      <c r="E19" s="88"/>
      <c r="F19" s="88"/>
      <c r="G19" s="88"/>
      <c r="H19" s="99"/>
      <c r="I19" s="99"/>
      <c r="J19" s="100"/>
    </row>
    <row r="20" spans="2:9" ht="18" customHeight="1">
      <c r="B20" s="88" t="s">
        <v>19</v>
      </c>
      <c r="C20" s="88"/>
      <c r="D20" s="88"/>
      <c r="E20" s="98" t="s">
        <v>66</v>
      </c>
      <c r="F20" s="98"/>
      <c r="G20" s="98"/>
      <c r="H20" s="98"/>
      <c r="I20" s="98"/>
    </row>
    <row r="21" spans="2:9" ht="18" customHeight="1">
      <c r="B21" s="88"/>
      <c r="C21" s="88"/>
      <c r="D21" s="88"/>
      <c r="E21" s="88"/>
      <c r="F21" s="88"/>
      <c r="G21" s="88"/>
      <c r="H21" s="99"/>
      <c r="I21" s="99"/>
    </row>
    <row r="22" spans="2:11" ht="18" customHeight="1" hidden="1">
      <c r="B22" s="88"/>
      <c r="C22" s="88"/>
      <c r="D22" s="88"/>
      <c r="E22" s="88"/>
      <c r="F22" s="101"/>
      <c r="G22" s="88"/>
      <c r="H22" s="88"/>
      <c r="I22" s="99"/>
      <c r="J22" s="88" t="s">
        <v>21</v>
      </c>
      <c r="K22" s="95"/>
    </row>
    <row r="23" spans="2:9" ht="18" customHeight="1">
      <c r="B23" s="88" t="s">
        <v>20</v>
      </c>
      <c r="C23" s="88"/>
      <c r="D23" s="88"/>
      <c r="E23" s="102">
        <v>38975</v>
      </c>
      <c r="F23" s="102"/>
      <c r="G23" s="99"/>
      <c r="H23" s="99"/>
      <c r="I23" s="99"/>
    </row>
    <row r="25" ht="12.75" customHeight="1" thickBot="1"/>
    <row r="26" spans="1:11" ht="22.5" customHeight="1" thickBot="1">
      <c r="A26" s="103"/>
      <c r="B26" s="103"/>
      <c r="C26" s="103"/>
      <c r="D26" s="103"/>
      <c r="E26" s="103"/>
      <c r="F26" s="103"/>
      <c r="G26" s="103"/>
      <c r="H26" s="104" t="s">
        <v>17</v>
      </c>
      <c r="I26" s="105" t="s">
        <v>41</v>
      </c>
      <c r="J26" s="104" t="s">
        <v>15</v>
      </c>
      <c r="K26" s="106" t="s">
        <v>16</v>
      </c>
    </row>
    <row r="27" spans="1:11" ht="21" customHeight="1">
      <c r="A27" s="107" t="s">
        <v>0</v>
      </c>
      <c r="B27" s="108" t="s">
        <v>33</v>
      </c>
      <c r="C27" s="109"/>
      <c r="D27" s="109"/>
      <c r="E27" s="109"/>
      <c r="F27" s="110"/>
      <c r="G27" s="111" t="s">
        <v>31</v>
      </c>
      <c r="H27" s="112">
        <v>103.9</v>
      </c>
      <c r="I27" s="113">
        <f>SUM(H27:H28)/2</f>
        <v>106.2</v>
      </c>
      <c r="J27" s="113">
        <v>0.5</v>
      </c>
      <c r="K27" s="113">
        <f>I27*J27</f>
        <v>53.1</v>
      </c>
    </row>
    <row r="28" spans="1:11" ht="21" customHeight="1" thickBot="1">
      <c r="A28" s="114"/>
      <c r="B28" s="115"/>
      <c r="C28" s="116"/>
      <c r="D28" s="116"/>
      <c r="E28" s="116"/>
      <c r="F28" s="117"/>
      <c r="G28" s="118" t="s">
        <v>32</v>
      </c>
      <c r="H28" s="119">
        <v>108.5</v>
      </c>
      <c r="I28" s="120"/>
      <c r="J28" s="120"/>
      <c r="K28" s="120"/>
    </row>
    <row r="29" spans="1:11" ht="21" customHeight="1">
      <c r="A29" s="107" t="s">
        <v>1</v>
      </c>
      <c r="B29" s="108" t="s">
        <v>34</v>
      </c>
      <c r="C29" s="109"/>
      <c r="D29" s="109"/>
      <c r="E29" s="109"/>
      <c r="F29" s="110"/>
      <c r="G29" s="111" t="s">
        <v>31</v>
      </c>
      <c r="H29" s="112">
        <v>31.8</v>
      </c>
      <c r="I29" s="113">
        <f>SUM(H29:H30)/2</f>
        <v>34.35</v>
      </c>
      <c r="J29" s="113">
        <v>0.25</v>
      </c>
      <c r="K29" s="113">
        <f>I29*J29</f>
        <v>8.5875</v>
      </c>
    </row>
    <row r="30" spans="1:11" ht="21" customHeight="1" thickBot="1">
      <c r="A30" s="114"/>
      <c r="B30" s="115"/>
      <c r="C30" s="116"/>
      <c r="D30" s="116"/>
      <c r="E30" s="116"/>
      <c r="F30" s="117"/>
      <c r="G30" s="118" t="s">
        <v>32</v>
      </c>
      <c r="H30" s="119">
        <v>36.9</v>
      </c>
      <c r="I30" s="120"/>
      <c r="J30" s="120"/>
      <c r="K30" s="120"/>
    </row>
    <row r="31" spans="1:11" ht="21" customHeight="1">
      <c r="A31" s="107" t="s">
        <v>2</v>
      </c>
      <c r="B31" s="108" t="s">
        <v>35</v>
      </c>
      <c r="C31" s="109"/>
      <c r="D31" s="109"/>
      <c r="E31" s="109"/>
      <c r="F31" s="110"/>
      <c r="G31" s="111" t="s">
        <v>31</v>
      </c>
      <c r="H31" s="112">
        <v>50.9</v>
      </c>
      <c r="I31" s="113">
        <f>SUM(H31:H32)/2</f>
        <v>47.15</v>
      </c>
      <c r="J31" s="113">
        <v>0.25</v>
      </c>
      <c r="K31" s="113">
        <f>I31*J31</f>
        <v>11.7875</v>
      </c>
    </row>
    <row r="32" spans="1:11" ht="21" customHeight="1" thickBot="1">
      <c r="A32" s="114"/>
      <c r="B32" s="115"/>
      <c r="C32" s="116"/>
      <c r="D32" s="116"/>
      <c r="E32" s="116"/>
      <c r="F32" s="117"/>
      <c r="G32" s="118" t="s">
        <v>32</v>
      </c>
      <c r="H32" s="121">
        <v>43.4</v>
      </c>
      <c r="I32" s="120"/>
      <c r="J32" s="120"/>
      <c r="K32" s="120"/>
    </row>
    <row r="33" spans="1:11" ht="21" customHeight="1">
      <c r="A33" s="107" t="s">
        <v>3</v>
      </c>
      <c r="B33" s="108" t="s">
        <v>36</v>
      </c>
      <c r="C33" s="109"/>
      <c r="D33" s="109"/>
      <c r="E33" s="109"/>
      <c r="F33" s="110"/>
      <c r="G33" s="111" t="s">
        <v>31</v>
      </c>
      <c r="H33" s="112">
        <v>25</v>
      </c>
      <c r="I33" s="113">
        <f>SUM(H33:H34)/2</f>
        <v>25.05</v>
      </c>
      <c r="J33" s="113">
        <v>1</v>
      </c>
      <c r="K33" s="113">
        <f>I33*J33</f>
        <v>25.05</v>
      </c>
    </row>
    <row r="34" spans="1:11" ht="21" customHeight="1" thickBot="1">
      <c r="A34" s="114"/>
      <c r="B34" s="115"/>
      <c r="C34" s="116"/>
      <c r="D34" s="116"/>
      <c r="E34" s="116"/>
      <c r="F34" s="117"/>
      <c r="G34" s="118" t="s">
        <v>32</v>
      </c>
      <c r="H34" s="121">
        <v>25.1</v>
      </c>
      <c r="I34" s="120"/>
      <c r="J34" s="120"/>
      <c r="K34" s="120"/>
    </row>
    <row r="35" spans="1:11" ht="21" customHeight="1">
      <c r="A35" s="107" t="s">
        <v>4</v>
      </c>
      <c r="B35" s="108" t="s">
        <v>37</v>
      </c>
      <c r="C35" s="109"/>
      <c r="D35" s="109"/>
      <c r="E35" s="109"/>
      <c r="F35" s="110"/>
      <c r="G35" s="111" t="s">
        <v>31</v>
      </c>
      <c r="H35" s="122">
        <v>16.2</v>
      </c>
      <c r="I35" s="123"/>
      <c r="J35" s="123">
        <v>1</v>
      </c>
      <c r="K35" s="124">
        <f aca="true" t="shared" si="0" ref="K35:K40">H35*J35</f>
        <v>16.2</v>
      </c>
    </row>
    <row r="36" spans="1:11" ht="21" customHeight="1" thickBot="1">
      <c r="A36" s="114"/>
      <c r="B36" s="115"/>
      <c r="C36" s="116"/>
      <c r="D36" s="116"/>
      <c r="E36" s="116"/>
      <c r="F36" s="117"/>
      <c r="G36" s="118" t="s">
        <v>32</v>
      </c>
      <c r="H36" s="125">
        <v>15.5</v>
      </c>
      <c r="I36" s="124"/>
      <c r="J36" s="126">
        <v>1</v>
      </c>
      <c r="K36" s="126">
        <f t="shared" si="0"/>
        <v>15.5</v>
      </c>
    </row>
    <row r="37" spans="1:11" ht="21" customHeight="1">
      <c r="A37" s="107" t="s">
        <v>5</v>
      </c>
      <c r="B37" s="108" t="s">
        <v>38</v>
      </c>
      <c r="C37" s="109"/>
      <c r="D37" s="109"/>
      <c r="E37" s="109"/>
      <c r="F37" s="110"/>
      <c r="G37" s="111" t="s">
        <v>31</v>
      </c>
      <c r="H37" s="122">
        <v>15.3</v>
      </c>
      <c r="I37" s="124"/>
      <c r="J37" s="123">
        <v>1</v>
      </c>
      <c r="K37" s="124">
        <f t="shared" si="0"/>
        <v>15.3</v>
      </c>
    </row>
    <row r="38" spans="1:11" ht="21" customHeight="1" thickBot="1">
      <c r="A38" s="114"/>
      <c r="B38" s="115"/>
      <c r="C38" s="116"/>
      <c r="D38" s="116"/>
      <c r="E38" s="116"/>
      <c r="F38" s="117"/>
      <c r="G38" s="118" t="s">
        <v>32</v>
      </c>
      <c r="H38" s="125">
        <v>15.2</v>
      </c>
      <c r="I38" s="124"/>
      <c r="J38" s="126">
        <v>1</v>
      </c>
      <c r="K38" s="126">
        <f t="shared" si="0"/>
        <v>15.2</v>
      </c>
    </row>
    <row r="39" spans="1:11" ht="21" customHeight="1">
      <c r="A39" s="107" t="s">
        <v>6</v>
      </c>
      <c r="B39" s="108" t="s">
        <v>39</v>
      </c>
      <c r="C39" s="109"/>
      <c r="D39" s="109"/>
      <c r="E39" s="109"/>
      <c r="F39" s="110"/>
      <c r="G39" s="111" t="s">
        <v>60</v>
      </c>
      <c r="H39" s="122">
        <v>10</v>
      </c>
      <c r="I39" s="127"/>
      <c r="J39" s="123">
        <v>1</v>
      </c>
      <c r="K39" s="124">
        <f t="shared" si="0"/>
        <v>10</v>
      </c>
    </row>
    <row r="40" spans="1:11" ht="21" customHeight="1" thickBot="1">
      <c r="A40" s="114"/>
      <c r="B40" s="115"/>
      <c r="C40" s="116"/>
      <c r="D40" s="116"/>
      <c r="E40" s="116"/>
      <c r="F40" s="117"/>
      <c r="G40" s="118" t="s">
        <v>61</v>
      </c>
      <c r="H40" s="125">
        <v>7</v>
      </c>
      <c r="I40" s="128"/>
      <c r="J40" s="126">
        <v>1</v>
      </c>
      <c r="K40" s="126">
        <f t="shared" si="0"/>
        <v>7</v>
      </c>
    </row>
    <row r="41" spans="1:11" ht="21" customHeight="1">
      <c r="A41" s="107" t="s">
        <v>7</v>
      </c>
      <c r="B41" s="108" t="s">
        <v>42</v>
      </c>
      <c r="C41" s="109"/>
      <c r="D41" s="109"/>
      <c r="E41" s="109"/>
      <c r="F41" s="110"/>
      <c r="G41" s="129" t="s">
        <v>24</v>
      </c>
      <c r="H41" s="130">
        <v>8.75</v>
      </c>
      <c r="I41" s="113">
        <f>SUM(H41-H42)</f>
        <v>8.05</v>
      </c>
      <c r="J41" s="113">
        <v>2</v>
      </c>
      <c r="K41" s="113">
        <f>I41*J41</f>
        <v>16.1</v>
      </c>
    </row>
    <row r="42" spans="1:11" ht="21" customHeight="1" thickBot="1">
      <c r="A42" s="114"/>
      <c r="B42" s="115"/>
      <c r="C42" s="116"/>
      <c r="D42" s="116"/>
      <c r="E42" s="116"/>
      <c r="F42" s="117"/>
      <c r="G42" s="131"/>
      <c r="H42" s="125">
        <v>0.7</v>
      </c>
      <c r="I42" s="120"/>
      <c r="J42" s="120"/>
      <c r="K42" s="120"/>
    </row>
    <row r="43" spans="1:11" ht="20.25" customHeight="1" thickBot="1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1" customHeight="1" thickBot="1">
      <c r="A44" s="135" t="s">
        <v>8</v>
      </c>
      <c r="B44" s="132" t="s">
        <v>43</v>
      </c>
      <c r="C44" s="133"/>
      <c r="D44" s="134"/>
      <c r="E44" s="136" t="s">
        <v>49</v>
      </c>
      <c r="F44" s="137">
        <v>83.5</v>
      </c>
      <c r="G44" s="138">
        <f>F44/I27</f>
        <v>0.7862523540489642</v>
      </c>
      <c r="H44" s="139"/>
      <c r="I44" s="140" t="s">
        <v>25</v>
      </c>
      <c r="J44" s="141"/>
      <c r="K44" s="45">
        <f>IF(G44&lt;0.5995,0,IF(G44&lt;0.6995,1,IF(G44&lt;0.7995,2,3)))</f>
        <v>2</v>
      </c>
    </row>
    <row r="45" spans="1:12" ht="21" customHeight="1" thickBot="1">
      <c r="A45" s="135" t="s">
        <v>9</v>
      </c>
      <c r="B45" s="132" t="s">
        <v>44</v>
      </c>
      <c r="C45" s="133"/>
      <c r="D45" s="133"/>
      <c r="E45" s="133"/>
      <c r="F45" s="133"/>
      <c r="G45" s="133"/>
      <c r="H45" s="134"/>
      <c r="I45" s="140" t="s">
        <v>26</v>
      </c>
      <c r="J45" s="141"/>
      <c r="K45" s="142">
        <v>2</v>
      </c>
      <c r="L45" s="46">
        <f>IF(K45&lt;0," error! ",IF(K45&gt;2," error! ",""))</f>
      </c>
    </row>
    <row r="46" spans="1:12" ht="21" customHeight="1" thickBot="1">
      <c r="A46" s="135" t="s">
        <v>10</v>
      </c>
      <c r="B46" s="132" t="s">
        <v>45</v>
      </c>
      <c r="C46" s="133"/>
      <c r="D46" s="133"/>
      <c r="E46" s="133"/>
      <c r="F46" s="133"/>
      <c r="G46" s="133"/>
      <c r="H46" s="134"/>
      <c r="I46" s="140" t="s">
        <v>26</v>
      </c>
      <c r="J46" s="141"/>
      <c r="K46" s="143">
        <v>2</v>
      </c>
      <c r="L46" s="46">
        <f>IF(K46&lt;0," error! ",IF(K46&gt;2," error! ",""))</f>
      </c>
    </row>
    <row r="47" spans="1:12" ht="21" customHeight="1" thickBot="1">
      <c r="A47" s="135" t="s">
        <v>11</v>
      </c>
      <c r="B47" s="132" t="s">
        <v>46</v>
      </c>
      <c r="C47" s="133"/>
      <c r="D47" s="133"/>
      <c r="E47" s="133"/>
      <c r="F47" s="133"/>
      <c r="G47" s="133"/>
      <c r="H47" s="134"/>
      <c r="I47" s="140" t="s">
        <v>26</v>
      </c>
      <c r="J47" s="141"/>
      <c r="K47" s="143">
        <v>2</v>
      </c>
      <c r="L47" s="46">
        <f>IF(K47&lt;0," error! ",IF(K47&gt;2," error! ",""))</f>
      </c>
    </row>
    <row r="48" spans="1:12" ht="21" customHeight="1" thickBot="1">
      <c r="A48" s="144" t="s">
        <v>12</v>
      </c>
      <c r="B48" s="145" t="s">
        <v>47</v>
      </c>
      <c r="C48" s="145"/>
      <c r="D48" s="145"/>
      <c r="E48" s="145"/>
      <c r="F48" s="145"/>
      <c r="G48" s="145"/>
      <c r="H48" s="146"/>
      <c r="I48" s="140" t="s">
        <v>26</v>
      </c>
      <c r="J48" s="141"/>
      <c r="K48" s="143">
        <v>2</v>
      </c>
      <c r="L48" s="46">
        <f>IF(K48&lt;0," error! ",IF(K48&gt;2," error! ",""))</f>
      </c>
    </row>
    <row r="49" spans="1:12" ht="21" customHeight="1" thickBot="1">
      <c r="A49" s="135" t="s">
        <v>13</v>
      </c>
      <c r="B49" s="145" t="s">
        <v>48</v>
      </c>
      <c r="C49" s="145"/>
      <c r="D49" s="145"/>
      <c r="E49" s="145"/>
      <c r="F49" s="145"/>
      <c r="G49" s="145"/>
      <c r="H49" s="146"/>
      <c r="I49" s="140" t="s">
        <v>27</v>
      </c>
      <c r="J49" s="141"/>
      <c r="K49" s="143">
        <v>7.5</v>
      </c>
      <c r="L49" s="46">
        <f>IF(K49&lt;0," error! ",IF(K49&gt;10," error! ",""))</f>
      </c>
    </row>
    <row r="50" spans="1:11" ht="21" customHeight="1" thickBot="1">
      <c r="A50" s="147" t="s">
        <v>50</v>
      </c>
      <c r="B50" s="148"/>
      <c r="C50" s="148"/>
      <c r="D50" s="148"/>
      <c r="E50" s="148"/>
      <c r="F50" s="148"/>
      <c r="G50" s="148"/>
      <c r="H50" s="148"/>
      <c r="I50" s="148"/>
      <c r="J50" s="149"/>
      <c r="K50" s="150">
        <f>SUM(K27:K49)</f>
        <v>211.325</v>
      </c>
    </row>
    <row r="51" spans="1:12" ht="21" customHeight="1" thickBot="1">
      <c r="A51" s="144" t="s">
        <v>14</v>
      </c>
      <c r="B51" s="151" t="s">
        <v>52</v>
      </c>
      <c r="C51" s="145"/>
      <c r="D51" s="145"/>
      <c r="E51" s="145"/>
      <c r="F51" s="145"/>
      <c r="G51" s="145"/>
      <c r="H51" s="146"/>
      <c r="I51" s="140" t="s">
        <v>25</v>
      </c>
      <c r="J51" s="141"/>
      <c r="K51" s="143">
        <v>0</v>
      </c>
      <c r="L51" s="46">
        <f>IF(K51&lt;0," error! ",IF(K51&gt;3," error! ",""))</f>
      </c>
    </row>
    <row r="52" spans="1:11" ht="24" customHeight="1" thickBot="1">
      <c r="A52" s="152" t="s">
        <v>51</v>
      </c>
      <c r="B52" s="153"/>
      <c r="C52" s="153"/>
      <c r="D52" s="153"/>
      <c r="E52" s="153"/>
      <c r="F52" s="153"/>
      <c r="G52" s="153"/>
      <c r="H52" s="153"/>
      <c r="I52" s="153"/>
      <c r="J52" s="154"/>
      <c r="K52" s="155">
        <f>K50-K51</f>
        <v>211.325</v>
      </c>
    </row>
    <row r="53" spans="1:11" ht="24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7"/>
    </row>
    <row r="54" spans="1:11" ht="24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1" ht="24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ht="10.5" customHeight="1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0" ht="21" customHeight="1">
      <c r="A57" s="163"/>
      <c r="B57" s="164" t="s">
        <v>54</v>
      </c>
      <c r="C57" s="163"/>
      <c r="D57" s="165">
        <v>39164</v>
      </c>
      <c r="E57" s="165"/>
      <c r="F57" s="165"/>
      <c r="G57" s="166" t="s">
        <v>53</v>
      </c>
      <c r="H57" s="166"/>
      <c r="I57" s="166"/>
      <c r="J57" s="163"/>
    </row>
    <row r="58" spans="1:10" ht="18" customHeight="1">
      <c r="A58" s="163"/>
      <c r="B58" s="167"/>
      <c r="C58" s="167"/>
      <c r="D58" s="167"/>
      <c r="E58" s="163"/>
      <c r="F58" s="163"/>
      <c r="G58" s="168"/>
      <c r="H58" s="163"/>
      <c r="I58" s="163"/>
      <c r="J58" s="163"/>
    </row>
    <row r="59" spans="1:10" ht="18" customHeight="1">
      <c r="A59" s="163"/>
      <c r="B59" s="166" t="s">
        <v>23</v>
      </c>
      <c r="C59" s="166"/>
      <c r="D59" s="169" t="s">
        <v>56</v>
      </c>
      <c r="E59" s="169"/>
      <c r="F59" s="169"/>
      <c r="G59" s="163"/>
      <c r="H59" s="164"/>
      <c r="I59" s="164"/>
      <c r="J59" s="164"/>
    </row>
    <row r="60" spans="1:10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</row>
  </sheetData>
  <sheetProtection password="CF57" sheet="1" objects="1" scenarios="1"/>
  <mergeCells count="62">
    <mergeCell ref="A52:J52"/>
    <mergeCell ref="B51:H51"/>
    <mergeCell ref="B48:H48"/>
    <mergeCell ref="B49:H49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K27:K28"/>
    <mergeCell ref="K29:K30"/>
    <mergeCell ref="K31:K32"/>
    <mergeCell ref="K33:K34"/>
    <mergeCell ref="J41:J42"/>
    <mergeCell ref="K41:K42"/>
    <mergeCell ref="I29:I30"/>
    <mergeCell ref="I31:I32"/>
    <mergeCell ref="I33:I34"/>
    <mergeCell ref="J33:J34"/>
    <mergeCell ref="A35:A36"/>
    <mergeCell ref="A37:A38"/>
    <mergeCell ref="A39:A40"/>
    <mergeCell ref="A41:A42"/>
    <mergeCell ref="A27:A28"/>
    <mergeCell ref="A29:A30"/>
    <mergeCell ref="A31:A32"/>
    <mergeCell ref="A33:A34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9"/>
  <dimension ref="A9:M60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86" customWidth="1"/>
    <col min="2" max="2" width="12.25390625" style="86" customWidth="1"/>
    <col min="3" max="3" width="11.125" style="86" customWidth="1"/>
    <col min="4" max="5" width="11.375" style="86" customWidth="1"/>
    <col min="6" max="6" width="15.375" style="86" customWidth="1"/>
    <col min="7" max="7" width="12.125" style="86" customWidth="1"/>
    <col min="8" max="8" width="10.75390625" style="86" customWidth="1"/>
    <col min="9" max="9" width="13.875" style="86" customWidth="1"/>
    <col min="10" max="10" width="10.75390625" style="86" customWidth="1"/>
    <col min="11" max="11" width="10.625" style="86" customWidth="1"/>
    <col min="12" max="12" width="6.25390625" style="86" customWidth="1"/>
    <col min="13" max="13" width="5.875" style="86" customWidth="1"/>
    <col min="14" max="16384" width="9.125" style="8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M9" s="87"/>
    </row>
    <row r="10" ht="12.75"/>
    <row r="11" spans="4:10" ht="23.25">
      <c r="D11" s="88"/>
      <c r="E11" s="89"/>
      <c r="F11" s="90"/>
      <c r="I11" s="91" t="s">
        <v>18</v>
      </c>
      <c r="J11" s="91"/>
    </row>
    <row r="12" ht="12.75"/>
    <row r="13" spans="3:13" ht="20.25">
      <c r="C13" s="89"/>
      <c r="D13" s="92"/>
      <c r="E13" s="92"/>
      <c r="F13" s="92"/>
      <c r="G13" s="92"/>
      <c r="H13" s="93"/>
      <c r="I13" s="94" t="s">
        <v>30</v>
      </c>
      <c r="J13" s="94"/>
      <c r="K13" s="94"/>
      <c r="L13" s="95"/>
      <c r="M13" s="95"/>
    </row>
    <row r="14" ht="12.75">
      <c r="K14" s="96"/>
    </row>
    <row r="15" spans="8:11" ht="18" customHeight="1">
      <c r="H15" s="93"/>
      <c r="I15" s="97" t="s">
        <v>22</v>
      </c>
      <c r="J15" s="97"/>
      <c r="K15" s="97"/>
    </row>
    <row r="16" spans="2:10" ht="18" customHeight="1">
      <c r="B16" s="88" t="s">
        <v>28</v>
      </c>
      <c r="C16" s="88"/>
      <c r="D16" s="88"/>
      <c r="E16" s="98" t="s">
        <v>55</v>
      </c>
      <c r="F16" s="98"/>
      <c r="G16" s="98"/>
      <c r="H16" s="98"/>
      <c r="I16" s="99"/>
      <c r="J16" s="100" t="s">
        <v>62</v>
      </c>
    </row>
    <row r="17" spans="2:10" ht="18" customHeight="1">
      <c r="B17" s="88"/>
      <c r="C17" s="88"/>
      <c r="D17" s="88"/>
      <c r="E17" s="88"/>
      <c r="F17" s="88"/>
      <c r="G17" s="88"/>
      <c r="H17" s="99"/>
      <c r="I17" s="99"/>
      <c r="J17" s="100"/>
    </row>
    <row r="18" spans="2:10" ht="18" customHeight="1">
      <c r="B18" s="88" t="s">
        <v>29</v>
      </c>
      <c r="C18" s="88"/>
      <c r="D18" s="88"/>
      <c r="E18" s="98" t="s">
        <v>63</v>
      </c>
      <c r="F18" s="98"/>
      <c r="G18" s="98"/>
      <c r="H18" s="98"/>
      <c r="I18" s="98"/>
      <c r="J18" s="100"/>
    </row>
    <row r="19" spans="2:10" ht="18" customHeight="1">
      <c r="B19" s="88"/>
      <c r="C19" s="88"/>
      <c r="D19" s="88"/>
      <c r="E19" s="88"/>
      <c r="F19" s="88"/>
      <c r="G19" s="88"/>
      <c r="H19" s="99"/>
      <c r="I19" s="99"/>
      <c r="J19" s="100"/>
    </row>
    <row r="20" spans="2:9" ht="18" customHeight="1">
      <c r="B20" s="88" t="s">
        <v>19</v>
      </c>
      <c r="C20" s="88"/>
      <c r="D20" s="88"/>
      <c r="E20" s="98" t="s">
        <v>64</v>
      </c>
      <c r="F20" s="98"/>
      <c r="G20" s="98"/>
      <c r="H20" s="98"/>
      <c r="I20" s="98"/>
    </row>
    <row r="21" spans="2:9" ht="18" customHeight="1">
      <c r="B21" s="88"/>
      <c r="C21" s="88"/>
      <c r="D21" s="88"/>
      <c r="E21" s="88"/>
      <c r="F21" s="88"/>
      <c r="G21" s="88"/>
      <c r="H21" s="99"/>
      <c r="I21" s="99"/>
    </row>
    <row r="22" spans="2:11" ht="18" customHeight="1" hidden="1">
      <c r="B22" s="88"/>
      <c r="C22" s="88"/>
      <c r="D22" s="88"/>
      <c r="E22" s="88"/>
      <c r="F22" s="101"/>
      <c r="G22" s="88"/>
      <c r="H22" s="88"/>
      <c r="I22" s="99"/>
      <c r="J22" s="88" t="s">
        <v>21</v>
      </c>
      <c r="K22" s="95"/>
    </row>
    <row r="23" spans="2:9" ht="18" customHeight="1">
      <c r="B23" s="88" t="s">
        <v>20</v>
      </c>
      <c r="C23" s="88"/>
      <c r="D23" s="88"/>
      <c r="E23" s="102">
        <v>39059</v>
      </c>
      <c r="F23" s="102"/>
      <c r="G23" s="99"/>
      <c r="H23" s="99"/>
      <c r="I23" s="99"/>
    </row>
    <row r="25" ht="12.75" customHeight="1" thickBot="1"/>
    <row r="26" spans="1:11" ht="22.5" customHeight="1" thickBot="1">
      <c r="A26" s="103"/>
      <c r="B26" s="103"/>
      <c r="C26" s="103"/>
      <c r="D26" s="103"/>
      <c r="E26" s="103"/>
      <c r="F26" s="103"/>
      <c r="G26" s="103"/>
      <c r="H26" s="104" t="s">
        <v>17</v>
      </c>
      <c r="I26" s="105" t="s">
        <v>41</v>
      </c>
      <c r="J26" s="104" t="s">
        <v>15</v>
      </c>
      <c r="K26" s="106" t="s">
        <v>16</v>
      </c>
    </row>
    <row r="27" spans="1:11" ht="21" customHeight="1">
      <c r="A27" s="107" t="s">
        <v>0</v>
      </c>
      <c r="B27" s="108" t="s">
        <v>33</v>
      </c>
      <c r="C27" s="109"/>
      <c r="D27" s="109"/>
      <c r="E27" s="109"/>
      <c r="F27" s="110"/>
      <c r="G27" s="111" t="s">
        <v>31</v>
      </c>
      <c r="H27" s="112">
        <v>103.4</v>
      </c>
      <c r="I27" s="113">
        <f>SUM(H27:H28)/2</f>
        <v>101.5</v>
      </c>
      <c r="J27" s="113">
        <v>0.5</v>
      </c>
      <c r="K27" s="113">
        <f>I27*J27</f>
        <v>50.75</v>
      </c>
    </row>
    <row r="28" spans="1:11" ht="21" customHeight="1" thickBot="1">
      <c r="A28" s="114"/>
      <c r="B28" s="115"/>
      <c r="C28" s="116"/>
      <c r="D28" s="116"/>
      <c r="E28" s="116"/>
      <c r="F28" s="117"/>
      <c r="G28" s="118" t="s">
        <v>32</v>
      </c>
      <c r="H28" s="119">
        <v>99.6</v>
      </c>
      <c r="I28" s="120"/>
      <c r="J28" s="120"/>
      <c r="K28" s="120"/>
    </row>
    <row r="29" spans="1:11" ht="21" customHeight="1">
      <c r="A29" s="107" t="s">
        <v>1</v>
      </c>
      <c r="B29" s="108" t="s">
        <v>34</v>
      </c>
      <c r="C29" s="109"/>
      <c r="D29" s="109"/>
      <c r="E29" s="109"/>
      <c r="F29" s="110"/>
      <c r="G29" s="111" t="s">
        <v>31</v>
      </c>
      <c r="H29" s="112">
        <v>37.6</v>
      </c>
      <c r="I29" s="113">
        <f>SUM(H29:H30)/2</f>
        <v>39.3</v>
      </c>
      <c r="J29" s="113">
        <v>0.25</v>
      </c>
      <c r="K29" s="113">
        <f>I29*J29</f>
        <v>9.825</v>
      </c>
    </row>
    <row r="30" spans="1:11" ht="21" customHeight="1" thickBot="1">
      <c r="A30" s="114"/>
      <c r="B30" s="115"/>
      <c r="C30" s="116"/>
      <c r="D30" s="116"/>
      <c r="E30" s="116"/>
      <c r="F30" s="117"/>
      <c r="G30" s="118" t="s">
        <v>32</v>
      </c>
      <c r="H30" s="119">
        <v>41</v>
      </c>
      <c r="I30" s="120"/>
      <c r="J30" s="120"/>
      <c r="K30" s="120"/>
    </row>
    <row r="31" spans="1:11" ht="21" customHeight="1">
      <c r="A31" s="107" t="s">
        <v>2</v>
      </c>
      <c r="B31" s="108" t="s">
        <v>35</v>
      </c>
      <c r="C31" s="109"/>
      <c r="D31" s="109"/>
      <c r="E31" s="109"/>
      <c r="F31" s="110"/>
      <c r="G31" s="111" t="s">
        <v>31</v>
      </c>
      <c r="H31" s="112">
        <v>29.7</v>
      </c>
      <c r="I31" s="113">
        <f>SUM(H31:H32)/2</f>
        <v>31.25</v>
      </c>
      <c r="J31" s="113">
        <v>0.25</v>
      </c>
      <c r="K31" s="113">
        <f>I31*J31</f>
        <v>7.8125</v>
      </c>
    </row>
    <row r="32" spans="1:11" ht="21" customHeight="1" thickBot="1">
      <c r="A32" s="114"/>
      <c r="B32" s="115"/>
      <c r="C32" s="116"/>
      <c r="D32" s="116"/>
      <c r="E32" s="116"/>
      <c r="F32" s="117"/>
      <c r="G32" s="118" t="s">
        <v>32</v>
      </c>
      <c r="H32" s="121">
        <v>32.8</v>
      </c>
      <c r="I32" s="120"/>
      <c r="J32" s="120"/>
      <c r="K32" s="120"/>
    </row>
    <row r="33" spans="1:11" ht="21" customHeight="1">
      <c r="A33" s="107" t="s">
        <v>3</v>
      </c>
      <c r="B33" s="108" t="s">
        <v>36</v>
      </c>
      <c r="C33" s="109"/>
      <c r="D33" s="109"/>
      <c r="E33" s="109"/>
      <c r="F33" s="110"/>
      <c r="G33" s="111" t="s">
        <v>31</v>
      </c>
      <c r="H33" s="112">
        <v>25.6</v>
      </c>
      <c r="I33" s="113">
        <f>SUM(H33:H34)/2</f>
        <v>25.55</v>
      </c>
      <c r="J33" s="113">
        <v>1</v>
      </c>
      <c r="K33" s="113">
        <f>I33*J33</f>
        <v>25.55</v>
      </c>
    </row>
    <row r="34" spans="1:11" ht="21" customHeight="1" thickBot="1">
      <c r="A34" s="114"/>
      <c r="B34" s="115"/>
      <c r="C34" s="116"/>
      <c r="D34" s="116"/>
      <c r="E34" s="116"/>
      <c r="F34" s="117"/>
      <c r="G34" s="118" t="s">
        <v>32</v>
      </c>
      <c r="H34" s="121">
        <v>25.5</v>
      </c>
      <c r="I34" s="120"/>
      <c r="J34" s="120"/>
      <c r="K34" s="120"/>
    </row>
    <row r="35" spans="1:11" ht="21" customHeight="1">
      <c r="A35" s="107" t="s">
        <v>4</v>
      </c>
      <c r="B35" s="108" t="s">
        <v>37</v>
      </c>
      <c r="C35" s="109"/>
      <c r="D35" s="109"/>
      <c r="E35" s="109"/>
      <c r="F35" s="110"/>
      <c r="G35" s="111" t="s">
        <v>31</v>
      </c>
      <c r="H35" s="122">
        <v>16.7</v>
      </c>
      <c r="I35" s="123"/>
      <c r="J35" s="123">
        <v>1</v>
      </c>
      <c r="K35" s="124">
        <f aca="true" t="shared" si="0" ref="K35:K40">H35*J35</f>
        <v>16.7</v>
      </c>
    </row>
    <row r="36" spans="1:11" ht="21" customHeight="1" thickBot="1">
      <c r="A36" s="114"/>
      <c r="B36" s="115"/>
      <c r="C36" s="116"/>
      <c r="D36" s="116"/>
      <c r="E36" s="116"/>
      <c r="F36" s="117"/>
      <c r="G36" s="118" t="s">
        <v>32</v>
      </c>
      <c r="H36" s="125">
        <v>16.3</v>
      </c>
      <c r="I36" s="124"/>
      <c r="J36" s="126">
        <v>1</v>
      </c>
      <c r="K36" s="126">
        <f t="shared" si="0"/>
        <v>16.3</v>
      </c>
    </row>
    <row r="37" spans="1:11" ht="21" customHeight="1">
      <c r="A37" s="107" t="s">
        <v>5</v>
      </c>
      <c r="B37" s="108" t="s">
        <v>38</v>
      </c>
      <c r="C37" s="109"/>
      <c r="D37" s="109"/>
      <c r="E37" s="109"/>
      <c r="F37" s="110"/>
      <c r="G37" s="111" t="s">
        <v>31</v>
      </c>
      <c r="H37" s="122">
        <v>15.8</v>
      </c>
      <c r="I37" s="124"/>
      <c r="J37" s="123">
        <v>1</v>
      </c>
      <c r="K37" s="124">
        <f t="shared" si="0"/>
        <v>15.8</v>
      </c>
    </row>
    <row r="38" spans="1:11" ht="21" customHeight="1" thickBot="1">
      <c r="A38" s="114"/>
      <c r="B38" s="115"/>
      <c r="C38" s="116"/>
      <c r="D38" s="116"/>
      <c r="E38" s="116"/>
      <c r="F38" s="117"/>
      <c r="G38" s="118" t="s">
        <v>32</v>
      </c>
      <c r="H38" s="125">
        <v>14.8</v>
      </c>
      <c r="I38" s="124"/>
      <c r="J38" s="126">
        <v>1</v>
      </c>
      <c r="K38" s="126">
        <f t="shared" si="0"/>
        <v>14.8</v>
      </c>
    </row>
    <row r="39" spans="1:11" ht="21" customHeight="1">
      <c r="A39" s="107" t="s">
        <v>6</v>
      </c>
      <c r="B39" s="108" t="s">
        <v>39</v>
      </c>
      <c r="C39" s="109"/>
      <c r="D39" s="109"/>
      <c r="E39" s="109"/>
      <c r="F39" s="110"/>
      <c r="G39" s="111" t="s">
        <v>60</v>
      </c>
      <c r="H39" s="122">
        <v>6</v>
      </c>
      <c r="I39" s="127"/>
      <c r="J39" s="123">
        <v>1</v>
      </c>
      <c r="K39" s="124">
        <f t="shared" si="0"/>
        <v>6</v>
      </c>
    </row>
    <row r="40" spans="1:11" ht="21" customHeight="1" thickBot="1">
      <c r="A40" s="114"/>
      <c r="B40" s="115"/>
      <c r="C40" s="116"/>
      <c r="D40" s="116"/>
      <c r="E40" s="116"/>
      <c r="F40" s="117"/>
      <c r="G40" s="118" t="s">
        <v>61</v>
      </c>
      <c r="H40" s="125">
        <v>7</v>
      </c>
      <c r="I40" s="128"/>
      <c r="J40" s="126">
        <v>1</v>
      </c>
      <c r="K40" s="126">
        <f t="shared" si="0"/>
        <v>7</v>
      </c>
    </row>
    <row r="41" spans="1:11" ht="21" customHeight="1">
      <c r="A41" s="107" t="s">
        <v>7</v>
      </c>
      <c r="B41" s="108" t="s">
        <v>42</v>
      </c>
      <c r="C41" s="109"/>
      <c r="D41" s="109"/>
      <c r="E41" s="109"/>
      <c r="F41" s="110"/>
      <c r="G41" s="129" t="s">
        <v>24</v>
      </c>
      <c r="H41" s="130">
        <v>8.26</v>
      </c>
      <c r="I41" s="113">
        <f>SUM(H41-H42)</f>
        <v>7.56</v>
      </c>
      <c r="J41" s="113">
        <v>2</v>
      </c>
      <c r="K41" s="113">
        <f>I41*J41</f>
        <v>15.12</v>
      </c>
    </row>
    <row r="42" spans="1:11" ht="21" customHeight="1" thickBot="1">
      <c r="A42" s="114"/>
      <c r="B42" s="115"/>
      <c r="C42" s="116"/>
      <c r="D42" s="116"/>
      <c r="E42" s="116"/>
      <c r="F42" s="117"/>
      <c r="G42" s="131"/>
      <c r="H42" s="125">
        <v>0.7</v>
      </c>
      <c r="I42" s="120"/>
      <c r="J42" s="120"/>
      <c r="K42" s="120"/>
    </row>
    <row r="43" spans="1:11" ht="20.25" customHeight="1" thickBot="1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1" customHeight="1" thickBot="1">
      <c r="A44" s="135" t="s">
        <v>8</v>
      </c>
      <c r="B44" s="132" t="s">
        <v>43</v>
      </c>
      <c r="C44" s="133"/>
      <c r="D44" s="134"/>
      <c r="E44" s="136" t="s">
        <v>49</v>
      </c>
      <c r="F44" s="137">
        <v>74</v>
      </c>
      <c r="G44" s="138">
        <f>F44/I27</f>
        <v>0.729064039408867</v>
      </c>
      <c r="H44" s="139"/>
      <c r="I44" s="140" t="s">
        <v>25</v>
      </c>
      <c r="J44" s="141"/>
      <c r="K44" s="45">
        <f>IF(G44&lt;0.5995,0,IF(G44&lt;0.6995,1,IF(G44&lt;0.7995,2,3)))</f>
        <v>2</v>
      </c>
    </row>
    <row r="45" spans="1:12" ht="21" customHeight="1" thickBot="1">
      <c r="A45" s="135" t="s">
        <v>9</v>
      </c>
      <c r="B45" s="132" t="s">
        <v>44</v>
      </c>
      <c r="C45" s="133"/>
      <c r="D45" s="133"/>
      <c r="E45" s="133"/>
      <c r="F45" s="133"/>
      <c r="G45" s="133"/>
      <c r="H45" s="134"/>
      <c r="I45" s="140" t="s">
        <v>26</v>
      </c>
      <c r="J45" s="141"/>
      <c r="K45" s="142">
        <v>2</v>
      </c>
      <c r="L45" s="46">
        <f>IF(K45&lt;0," error! ",IF(K45&gt;2," error! ",""))</f>
      </c>
    </row>
    <row r="46" spans="1:12" ht="21" customHeight="1" thickBot="1">
      <c r="A46" s="135" t="s">
        <v>10</v>
      </c>
      <c r="B46" s="132" t="s">
        <v>45</v>
      </c>
      <c r="C46" s="133"/>
      <c r="D46" s="133"/>
      <c r="E46" s="133"/>
      <c r="F46" s="133"/>
      <c r="G46" s="133"/>
      <c r="H46" s="134"/>
      <c r="I46" s="140" t="s">
        <v>26</v>
      </c>
      <c r="J46" s="141"/>
      <c r="K46" s="143">
        <v>2</v>
      </c>
      <c r="L46" s="46">
        <f>IF(K46&lt;0," error! ",IF(K46&gt;2," error! ",""))</f>
      </c>
    </row>
    <row r="47" spans="1:12" ht="21" customHeight="1" thickBot="1">
      <c r="A47" s="135" t="s">
        <v>11</v>
      </c>
      <c r="B47" s="132" t="s">
        <v>46</v>
      </c>
      <c r="C47" s="133"/>
      <c r="D47" s="133"/>
      <c r="E47" s="133"/>
      <c r="F47" s="133"/>
      <c r="G47" s="133"/>
      <c r="H47" s="134"/>
      <c r="I47" s="140" t="s">
        <v>26</v>
      </c>
      <c r="J47" s="141"/>
      <c r="K47" s="143">
        <v>2</v>
      </c>
      <c r="L47" s="46">
        <f>IF(K47&lt;0," error! ",IF(K47&gt;2," error! ",""))</f>
      </c>
    </row>
    <row r="48" spans="1:12" ht="21" customHeight="1" thickBot="1">
      <c r="A48" s="144" t="s">
        <v>12</v>
      </c>
      <c r="B48" s="145" t="s">
        <v>47</v>
      </c>
      <c r="C48" s="145"/>
      <c r="D48" s="145"/>
      <c r="E48" s="145"/>
      <c r="F48" s="145"/>
      <c r="G48" s="145"/>
      <c r="H48" s="146"/>
      <c r="I48" s="140" t="s">
        <v>26</v>
      </c>
      <c r="J48" s="141"/>
      <c r="K48" s="143">
        <v>0</v>
      </c>
      <c r="L48" s="46">
        <f>IF(K48&lt;0," error! ",IF(K48&gt;2," error! ",""))</f>
      </c>
    </row>
    <row r="49" spans="1:12" ht="21" customHeight="1" thickBot="1">
      <c r="A49" s="135" t="s">
        <v>13</v>
      </c>
      <c r="B49" s="145" t="s">
        <v>48</v>
      </c>
      <c r="C49" s="145"/>
      <c r="D49" s="145"/>
      <c r="E49" s="145"/>
      <c r="F49" s="145"/>
      <c r="G49" s="145"/>
      <c r="H49" s="146"/>
      <c r="I49" s="140" t="s">
        <v>27</v>
      </c>
      <c r="J49" s="141"/>
      <c r="K49" s="143">
        <v>8.5</v>
      </c>
      <c r="L49" s="46">
        <f>IF(K49&lt;0," error! ",IF(K49&gt;10," error! ",""))</f>
      </c>
    </row>
    <row r="50" spans="1:11" ht="21" customHeight="1" thickBot="1">
      <c r="A50" s="147" t="s">
        <v>50</v>
      </c>
      <c r="B50" s="148"/>
      <c r="C50" s="148"/>
      <c r="D50" s="148"/>
      <c r="E50" s="148"/>
      <c r="F50" s="148"/>
      <c r="G50" s="148"/>
      <c r="H50" s="148"/>
      <c r="I50" s="148"/>
      <c r="J50" s="149"/>
      <c r="K50" s="150">
        <f>SUM(K27:K49)</f>
        <v>202.15750000000003</v>
      </c>
    </row>
    <row r="51" spans="1:12" ht="21" customHeight="1" thickBot="1">
      <c r="A51" s="144" t="s">
        <v>14</v>
      </c>
      <c r="B51" s="151" t="s">
        <v>52</v>
      </c>
      <c r="C51" s="145"/>
      <c r="D51" s="145"/>
      <c r="E51" s="145"/>
      <c r="F51" s="145"/>
      <c r="G51" s="145"/>
      <c r="H51" s="146"/>
      <c r="I51" s="140" t="s">
        <v>25</v>
      </c>
      <c r="J51" s="141"/>
      <c r="K51" s="143">
        <v>0</v>
      </c>
      <c r="L51" s="46">
        <f>IF(K51&lt;0," error! ",IF(K51&gt;3," error! ",""))</f>
      </c>
    </row>
    <row r="52" spans="1:11" ht="24" customHeight="1" thickBot="1">
      <c r="A52" s="152" t="s">
        <v>51</v>
      </c>
      <c r="B52" s="153"/>
      <c r="C52" s="153"/>
      <c r="D52" s="153"/>
      <c r="E52" s="153"/>
      <c r="F52" s="153"/>
      <c r="G52" s="153"/>
      <c r="H52" s="153"/>
      <c r="I52" s="153"/>
      <c r="J52" s="154"/>
      <c r="K52" s="155">
        <f>K50-K51</f>
        <v>202.15750000000003</v>
      </c>
    </row>
    <row r="53" spans="1:11" ht="24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7"/>
    </row>
    <row r="54" spans="1:11" ht="24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1" ht="24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ht="10.5" customHeight="1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0" ht="21" customHeight="1">
      <c r="A57" s="163"/>
      <c r="B57" s="164" t="s">
        <v>54</v>
      </c>
      <c r="C57" s="163"/>
      <c r="D57" s="165">
        <v>39164</v>
      </c>
      <c r="E57" s="165"/>
      <c r="F57" s="165"/>
      <c r="G57" s="166" t="s">
        <v>53</v>
      </c>
      <c r="H57" s="166"/>
      <c r="I57" s="166"/>
      <c r="J57" s="163"/>
    </row>
    <row r="58" spans="1:10" ht="18" customHeight="1">
      <c r="A58" s="163"/>
      <c r="B58" s="167"/>
      <c r="C58" s="167"/>
      <c r="D58" s="167"/>
      <c r="E58" s="163"/>
      <c r="F58" s="163"/>
      <c r="G58" s="168"/>
      <c r="H58" s="163"/>
      <c r="I58" s="163"/>
      <c r="J58" s="163"/>
    </row>
    <row r="59" spans="1:10" ht="18" customHeight="1">
      <c r="A59" s="163"/>
      <c r="B59" s="166" t="s">
        <v>23</v>
      </c>
      <c r="C59" s="166"/>
      <c r="D59" s="169" t="s">
        <v>56</v>
      </c>
      <c r="E59" s="169"/>
      <c r="F59" s="169"/>
      <c r="G59" s="163"/>
      <c r="H59" s="164"/>
      <c r="I59" s="164"/>
      <c r="J59" s="164"/>
    </row>
    <row r="60" spans="1:10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</row>
  </sheetData>
  <sheetProtection password="CF57" sheet="1" objects="1" scenarios="1"/>
  <mergeCells count="62"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A27:A28"/>
    <mergeCell ref="A29:A30"/>
    <mergeCell ref="A31:A32"/>
    <mergeCell ref="A33:A34"/>
    <mergeCell ref="A35:A36"/>
    <mergeCell ref="A37:A38"/>
    <mergeCell ref="A39:A40"/>
    <mergeCell ref="A41:A42"/>
    <mergeCell ref="J41:J42"/>
    <mergeCell ref="K41:K42"/>
    <mergeCell ref="I29:I30"/>
    <mergeCell ref="I31:I32"/>
    <mergeCell ref="I33:I34"/>
    <mergeCell ref="J33:J34"/>
    <mergeCell ref="K27:K28"/>
    <mergeCell ref="K29:K30"/>
    <mergeCell ref="K31:K32"/>
    <mergeCell ref="K33:K34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A52:J52"/>
    <mergeCell ref="B51:H51"/>
    <mergeCell ref="B48:H48"/>
    <mergeCell ref="B49:H49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8"/>
  <dimension ref="A9:M60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9.125" style="86" customWidth="1"/>
    <col min="2" max="2" width="12.25390625" style="86" customWidth="1"/>
    <col min="3" max="3" width="11.125" style="86" customWidth="1"/>
    <col min="4" max="5" width="11.375" style="86" customWidth="1"/>
    <col min="6" max="6" width="15.375" style="86" customWidth="1"/>
    <col min="7" max="7" width="12.125" style="86" customWidth="1"/>
    <col min="8" max="8" width="10.75390625" style="86" customWidth="1"/>
    <col min="9" max="9" width="13.875" style="86" customWidth="1"/>
    <col min="10" max="10" width="10.75390625" style="86" customWidth="1"/>
    <col min="11" max="11" width="10.625" style="86" customWidth="1"/>
    <col min="12" max="12" width="6.25390625" style="86" customWidth="1"/>
    <col min="13" max="13" width="5.875" style="86" customWidth="1"/>
    <col min="14" max="16384" width="9.125" style="8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M9" s="87"/>
    </row>
    <row r="10" ht="12.75"/>
    <row r="11" spans="4:10" ht="23.25">
      <c r="D11" s="88"/>
      <c r="E11" s="89"/>
      <c r="F11" s="90"/>
      <c r="I11" s="91" t="s">
        <v>18</v>
      </c>
      <c r="J11" s="91"/>
    </row>
    <row r="12" ht="12.75"/>
    <row r="13" spans="3:13" ht="20.25">
      <c r="C13" s="89"/>
      <c r="D13" s="92"/>
      <c r="E13" s="92"/>
      <c r="F13" s="92"/>
      <c r="G13" s="92"/>
      <c r="H13" s="93"/>
      <c r="I13" s="94" t="s">
        <v>30</v>
      </c>
      <c r="J13" s="94"/>
      <c r="K13" s="94"/>
      <c r="L13" s="95"/>
      <c r="M13" s="95"/>
    </row>
    <row r="14" ht="12.75">
      <c r="K14" s="96"/>
    </row>
    <row r="15" spans="8:11" ht="18" customHeight="1">
      <c r="H15" s="93"/>
      <c r="I15" s="97" t="s">
        <v>22</v>
      </c>
      <c r="J15" s="97"/>
      <c r="K15" s="97"/>
    </row>
    <row r="16" spans="2:10" ht="18" customHeight="1">
      <c r="B16" s="88" t="s">
        <v>28</v>
      </c>
      <c r="C16" s="88"/>
      <c r="D16" s="88"/>
      <c r="E16" s="98" t="s">
        <v>55</v>
      </c>
      <c r="F16" s="98"/>
      <c r="G16" s="98"/>
      <c r="H16" s="98"/>
      <c r="I16" s="99"/>
      <c r="J16" s="100" t="s">
        <v>57</v>
      </c>
    </row>
    <row r="17" spans="2:10" ht="18" customHeight="1">
      <c r="B17" s="88"/>
      <c r="C17" s="88"/>
      <c r="D17" s="88"/>
      <c r="E17" s="88"/>
      <c r="F17" s="88"/>
      <c r="G17" s="88"/>
      <c r="H17" s="99"/>
      <c r="I17" s="99"/>
      <c r="J17" s="100"/>
    </row>
    <row r="18" spans="2:10" ht="18" customHeight="1">
      <c r="B18" s="88" t="s">
        <v>29</v>
      </c>
      <c r="C18" s="88"/>
      <c r="D18" s="88"/>
      <c r="E18" s="98" t="s">
        <v>59</v>
      </c>
      <c r="F18" s="98"/>
      <c r="G18" s="98"/>
      <c r="H18" s="98"/>
      <c r="I18" s="98"/>
      <c r="J18" s="100"/>
    </row>
    <row r="19" spans="2:10" ht="18" customHeight="1">
      <c r="B19" s="88"/>
      <c r="C19" s="88"/>
      <c r="D19" s="88"/>
      <c r="E19" s="88"/>
      <c r="F19" s="88"/>
      <c r="G19" s="88"/>
      <c r="H19" s="99"/>
      <c r="I19" s="99"/>
      <c r="J19" s="100"/>
    </row>
    <row r="20" spans="2:9" ht="18" customHeight="1">
      <c r="B20" s="88" t="s">
        <v>19</v>
      </c>
      <c r="C20" s="88"/>
      <c r="D20" s="88"/>
      <c r="E20" s="98" t="s">
        <v>58</v>
      </c>
      <c r="F20" s="98"/>
      <c r="G20" s="98"/>
      <c r="H20" s="98"/>
      <c r="I20" s="98"/>
    </row>
    <row r="21" spans="2:9" ht="18" customHeight="1">
      <c r="B21" s="88"/>
      <c r="C21" s="88"/>
      <c r="D21" s="88"/>
      <c r="E21" s="88"/>
      <c r="F21" s="88"/>
      <c r="G21" s="88"/>
      <c r="H21" s="99"/>
      <c r="I21" s="99"/>
    </row>
    <row r="22" spans="2:11" ht="18" customHeight="1" hidden="1">
      <c r="B22" s="88"/>
      <c r="C22" s="88"/>
      <c r="D22" s="88"/>
      <c r="E22" s="88"/>
      <c r="F22" s="101"/>
      <c r="G22" s="88"/>
      <c r="H22" s="88"/>
      <c r="I22" s="99"/>
      <c r="J22" s="88" t="s">
        <v>21</v>
      </c>
      <c r="K22" s="95"/>
    </row>
    <row r="23" spans="2:9" ht="18" customHeight="1">
      <c r="B23" s="88" t="s">
        <v>20</v>
      </c>
      <c r="C23" s="88"/>
      <c r="D23" s="88"/>
      <c r="E23" s="102">
        <v>38969</v>
      </c>
      <c r="F23" s="102"/>
      <c r="G23" s="99"/>
      <c r="H23" s="99"/>
      <c r="I23" s="99"/>
    </row>
    <row r="25" ht="12.75" customHeight="1" thickBot="1"/>
    <row r="26" spans="1:11" ht="22.5" customHeight="1" thickBot="1">
      <c r="A26" s="103"/>
      <c r="B26" s="103"/>
      <c r="C26" s="103"/>
      <c r="D26" s="103"/>
      <c r="E26" s="103"/>
      <c r="F26" s="103"/>
      <c r="G26" s="103"/>
      <c r="H26" s="104" t="s">
        <v>17</v>
      </c>
      <c r="I26" s="105" t="s">
        <v>41</v>
      </c>
      <c r="J26" s="104" t="s">
        <v>15</v>
      </c>
      <c r="K26" s="106" t="s">
        <v>16</v>
      </c>
    </row>
    <row r="27" spans="1:11" ht="21" customHeight="1">
      <c r="A27" s="107" t="s">
        <v>0</v>
      </c>
      <c r="B27" s="108" t="s">
        <v>33</v>
      </c>
      <c r="C27" s="109"/>
      <c r="D27" s="109"/>
      <c r="E27" s="109"/>
      <c r="F27" s="110"/>
      <c r="G27" s="111" t="s">
        <v>31</v>
      </c>
      <c r="H27" s="112">
        <v>107.5</v>
      </c>
      <c r="I27" s="113">
        <f>SUM(H27:H28)/2</f>
        <v>109.75</v>
      </c>
      <c r="J27" s="113">
        <v>0.5</v>
      </c>
      <c r="K27" s="113">
        <f>I27*J27</f>
        <v>54.875</v>
      </c>
    </row>
    <row r="28" spans="1:11" ht="21" customHeight="1" thickBot="1">
      <c r="A28" s="114"/>
      <c r="B28" s="115"/>
      <c r="C28" s="116"/>
      <c r="D28" s="116"/>
      <c r="E28" s="116"/>
      <c r="F28" s="117"/>
      <c r="G28" s="118" t="s">
        <v>32</v>
      </c>
      <c r="H28" s="119">
        <v>112</v>
      </c>
      <c r="I28" s="120"/>
      <c r="J28" s="120"/>
      <c r="K28" s="120"/>
    </row>
    <row r="29" spans="1:11" ht="21" customHeight="1">
      <c r="A29" s="107" t="s">
        <v>1</v>
      </c>
      <c r="B29" s="108" t="s">
        <v>34</v>
      </c>
      <c r="C29" s="109"/>
      <c r="D29" s="109"/>
      <c r="E29" s="109"/>
      <c r="F29" s="110"/>
      <c r="G29" s="111" t="s">
        <v>31</v>
      </c>
      <c r="H29" s="112">
        <v>33.9</v>
      </c>
      <c r="I29" s="113">
        <f>SUM(H29:H30)/2</f>
        <v>35.9</v>
      </c>
      <c r="J29" s="113">
        <v>0.25</v>
      </c>
      <c r="K29" s="113">
        <f>I29*J29</f>
        <v>8.975</v>
      </c>
    </row>
    <row r="30" spans="1:11" ht="21" customHeight="1" thickBot="1">
      <c r="A30" s="114"/>
      <c r="B30" s="115"/>
      <c r="C30" s="116"/>
      <c r="D30" s="116"/>
      <c r="E30" s="116"/>
      <c r="F30" s="117"/>
      <c r="G30" s="118" t="s">
        <v>32</v>
      </c>
      <c r="H30" s="119">
        <v>37.9</v>
      </c>
      <c r="I30" s="120"/>
      <c r="J30" s="120"/>
      <c r="K30" s="120"/>
    </row>
    <row r="31" spans="1:11" ht="21" customHeight="1">
      <c r="A31" s="107" t="s">
        <v>2</v>
      </c>
      <c r="B31" s="108" t="s">
        <v>35</v>
      </c>
      <c r="C31" s="109"/>
      <c r="D31" s="109"/>
      <c r="E31" s="109"/>
      <c r="F31" s="110"/>
      <c r="G31" s="111" t="s">
        <v>31</v>
      </c>
      <c r="H31" s="112">
        <v>32.9</v>
      </c>
      <c r="I31" s="113">
        <f>SUM(H31:H32)/2</f>
        <v>35.849999999999994</v>
      </c>
      <c r="J31" s="113">
        <v>0.25</v>
      </c>
      <c r="K31" s="113">
        <f>I31*J31</f>
        <v>8.962499999999999</v>
      </c>
    </row>
    <row r="32" spans="1:11" ht="21" customHeight="1" thickBot="1">
      <c r="A32" s="114"/>
      <c r="B32" s="115"/>
      <c r="C32" s="116"/>
      <c r="D32" s="116"/>
      <c r="E32" s="116"/>
      <c r="F32" s="117"/>
      <c r="G32" s="118" t="s">
        <v>32</v>
      </c>
      <c r="H32" s="121">
        <v>38.8</v>
      </c>
      <c r="I32" s="120"/>
      <c r="J32" s="120"/>
      <c r="K32" s="120"/>
    </row>
    <row r="33" spans="1:11" ht="21" customHeight="1">
      <c r="A33" s="107" t="s">
        <v>3</v>
      </c>
      <c r="B33" s="108" t="s">
        <v>36</v>
      </c>
      <c r="C33" s="109"/>
      <c r="D33" s="109"/>
      <c r="E33" s="109"/>
      <c r="F33" s="110"/>
      <c r="G33" s="111" t="s">
        <v>31</v>
      </c>
      <c r="H33" s="112">
        <v>27.2</v>
      </c>
      <c r="I33" s="113">
        <f>SUM(H33:H34)/2</f>
        <v>27.2</v>
      </c>
      <c r="J33" s="113">
        <v>1</v>
      </c>
      <c r="K33" s="113">
        <f>I33*J33</f>
        <v>27.2</v>
      </c>
    </row>
    <row r="34" spans="1:11" ht="21" customHeight="1" thickBot="1">
      <c r="A34" s="114"/>
      <c r="B34" s="115"/>
      <c r="C34" s="116"/>
      <c r="D34" s="116"/>
      <c r="E34" s="116"/>
      <c r="F34" s="117"/>
      <c r="G34" s="118" t="s">
        <v>32</v>
      </c>
      <c r="H34" s="121">
        <v>27.2</v>
      </c>
      <c r="I34" s="120"/>
      <c r="J34" s="120"/>
      <c r="K34" s="120"/>
    </row>
    <row r="35" spans="1:11" ht="21" customHeight="1">
      <c r="A35" s="107" t="s">
        <v>4</v>
      </c>
      <c r="B35" s="108" t="s">
        <v>37</v>
      </c>
      <c r="C35" s="109"/>
      <c r="D35" s="109"/>
      <c r="E35" s="109"/>
      <c r="F35" s="110"/>
      <c r="G35" s="111" t="s">
        <v>31</v>
      </c>
      <c r="H35" s="122">
        <v>18.9</v>
      </c>
      <c r="I35" s="123"/>
      <c r="J35" s="123">
        <v>1</v>
      </c>
      <c r="K35" s="124">
        <f aca="true" t="shared" si="0" ref="K35:K40">H35*J35</f>
        <v>18.9</v>
      </c>
    </row>
    <row r="36" spans="1:11" ht="21" customHeight="1" thickBot="1">
      <c r="A36" s="114"/>
      <c r="B36" s="115"/>
      <c r="C36" s="116"/>
      <c r="D36" s="116"/>
      <c r="E36" s="116"/>
      <c r="F36" s="117"/>
      <c r="G36" s="118" t="s">
        <v>32</v>
      </c>
      <c r="H36" s="125">
        <v>16.8</v>
      </c>
      <c r="I36" s="124"/>
      <c r="J36" s="126">
        <v>1</v>
      </c>
      <c r="K36" s="126">
        <f t="shared" si="0"/>
        <v>16.8</v>
      </c>
    </row>
    <row r="37" spans="1:11" ht="21" customHeight="1">
      <c r="A37" s="107" t="s">
        <v>5</v>
      </c>
      <c r="B37" s="108" t="s">
        <v>38</v>
      </c>
      <c r="C37" s="109"/>
      <c r="D37" s="109"/>
      <c r="E37" s="109"/>
      <c r="F37" s="110"/>
      <c r="G37" s="111" t="s">
        <v>31</v>
      </c>
      <c r="H37" s="122">
        <v>15.9</v>
      </c>
      <c r="I37" s="124"/>
      <c r="J37" s="123">
        <v>1</v>
      </c>
      <c r="K37" s="124">
        <f t="shared" si="0"/>
        <v>15.9</v>
      </c>
    </row>
    <row r="38" spans="1:11" ht="21" customHeight="1" thickBot="1">
      <c r="A38" s="114"/>
      <c r="B38" s="115"/>
      <c r="C38" s="116"/>
      <c r="D38" s="116"/>
      <c r="E38" s="116"/>
      <c r="F38" s="117"/>
      <c r="G38" s="118" t="s">
        <v>32</v>
      </c>
      <c r="H38" s="125">
        <v>15.3</v>
      </c>
      <c r="I38" s="124"/>
      <c r="J38" s="126">
        <v>1</v>
      </c>
      <c r="K38" s="126">
        <f t="shared" si="0"/>
        <v>15.3</v>
      </c>
    </row>
    <row r="39" spans="1:11" ht="21" customHeight="1">
      <c r="A39" s="107" t="s">
        <v>6</v>
      </c>
      <c r="B39" s="108" t="s">
        <v>39</v>
      </c>
      <c r="C39" s="109"/>
      <c r="D39" s="109"/>
      <c r="E39" s="109"/>
      <c r="F39" s="110"/>
      <c r="G39" s="111" t="s">
        <v>60</v>
      </c>
      <c r="H39" s="122">
        <v>7</v>
      </c>
      <c r="I39" s="127"/>
      <c r="J39" s="123">
        <v>1</v>
      </c>
      <c r="K39" s="124">
        <f t="shared" si="0"/>
        <v>7</v>
      </c>
    </row>
    <row r="40" spans="1:11" ht="21" customHeight="1" thickBot="1">
      <c r="A40" s="114"/>
      <c r="B40" s="115"/>
      <c r="C40" s="116"/>
      <c r="D40" s="116"/>
      <c r="E40" s="116"/>
      <c r="F40" s="117"/>
      <c r="G40" s="118" t="s">
        <v>61</v>
      </c>
      <c r="H40" s="125">
        <v>6</v>
      </c>
      <c r="I40" s="128"/>
      <c r="J40" s="126">
        <v>1</v>
      </c>
      <c r="K40" s="126">
        <f t="shared" si="0"/>
        <v>6</v>
      </c>
    </row>
    <row r="41" spans="1:11" ht="21" customHeight="1">
      <c r="A41" s="107" t="s">
        <v>7</v>
      </c>
      <c r="B41" s="108" t="s">
        <v>42</v>
      </c>
      <c r="C41" s="109"/>
      <c r="D41" s="109"/>
      <c r="E41" s="109"/>
      <c r="F41" s="110"/>
      <c r="G41" s="129" t="s">
        <v>24</v>
      </c>
      <c r="H41" s="130">
        <v>8.94</v>
      </c>
      <c r="I41" s="113">
        <f>SUM(H41-H42)</f>
        <v>8.24</v>
      </c>
      <c r="J41" s="113">
        <v>2</v>
      </c>
      <c r="K41" s="113">
        <f>I41*J41</f>
        <v>16.48</v>
      </c>
    </row>
    <row r="42" spans="1:11" ht="21" customHeight="1" thickBot="1">
      <c r="A42" s="114"/>
      <c r="B42" s="115"/>
      <c r="C42" s="116"/>
      <c r="D42" s="116"/>
      <c r="E42" s="116"/>
      <c r="F42" s="117"/>
      <c r="G42" s="131"/>
      <c r="H42" s="125">
        <v>0.7</v>
      </c>
      <c r="I42" s="120"/>
      <c r="J42" s="120"/>
      <c r="K42" s="120"/>
    </row>
    <row r="43" spans="1:11" ht="20.25" customHeight="1" thickBot="1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21" customHeight="1" thickBot="1">
      <c r="A44" s="135" t="s">
        <v>8</v>
      </c>
      <c r="B44" s="132" t="s">
        <v>43</v>
      </c>
      <c r="C44" s="133"/>
      <c r="D44" s="134"/>
      <c r="E44" s="136" t="s">
        <v>49</v>
      </c>
      <c r="F44" s="137">
        <v>71.5</v>
      </c>
      <c r="G44" s="138">
        <f>F44/I27</f>
        <v>0.6514806378132119</v>
      </c>
      <c r="H44" s="139"/>
      <c r="I44" s="140" t="s">
        <v>25</v>
      </c>
      <c r="J44" s="141"/>
      <c r="K44" s="45">
        <f>IF(G44&lt;0.5995,0,IF(G44&lt;0.6995,1,IF(G44&lt;0.7995,2,3)))</f>
        <v>1</v>
      </c>
    </row>
    <row r="45" spans="1:12" ht="21" customHeight="1" thickBot="1">
      <c r="A45" s="135" t="s">
        <v>9</v>
      </c>
      <c r="B45" s="132" t="s">
        <v>44</v>
      </c>
      <c r="C45" s="133"/>
      <c r="D45" s="133"/>
      <c r="E45" s="133"/>
      <c r="F45" s="133"/>
      <c r="G45" s="133"/>
      <c r="H45" s="134"/>
      <c r="I45" s="140" t="s">
        <v>26</v>
      </c>
      <c r="J45" s="141"/>
      <c r="K45" s="142">
        <v>2</v>
      </c>
      <c r="L45" s="46">
        <f>IF(K45&lt;0," error! ",IF(K45&gt;2," error! ",""))</f>
      </c>
    </row>
    <row r="46" spans="1:12" ht="21" customHeight="1" thickBot="1">
      <c r="A46" s="135" t="s">
        <v>10</v>
      </c>
      <c r="B46" s="132" t="s">
        <v>45</v>
      </c>
      <c r="C46" s="133"/>
      <c r="D46" s="133"/>
      <c r="E46" s="133"/>
      <c r="F46" s="133"/>
      <c r="G46" s="133"/>
      <c r="H46" s="134"/>
      <c r="I46" s="140" t="s">
        <v>26</v>
      </c>
      <c r="J46" s="141"/>
      <c r="K46" s="143">
        <v>2</v>
      </c>
      <c r="L46" s="46">
        <f>IF(K46&lt;0," error! ",IF(K46&gt;2," error! ",""))</f>
      </c>
    </row>
    <row r="47" spans="1:12" ht="21" customHeight="1" thickBot="1">
      <c r="A47" s="135" t="s">
        <v>11</v>
      </c>
      <c r="B47" s="132" t="s">
        <v>46</v>
      </c>
      <c r="C47" s="133"/>
      <c r="D47" s="133"/>
      <c r="E47" s="133"/>
      <c r="F47" s="133"/>
      <c r="G47" s="133"/>
      <c r="H47" s="134"/>
      <c r="I47" s="140" t="s">
        <v>26</v>
      </c>
      <c r="J47" s="141"/>
      <c r="K47" s="143">
        <v>2</v>
      </c>
      <c r="L47" s="46">
        <f>IF(K47&lt;0," error! ",IF(K47&gt;2," error! ",""))</f>
      </c>
    </row>
    <row r="48" spans="1:12" ht="21" customHeight="1" thickBot="1">
      <c r="A48" s="144" t="s">
        <v>12</v>
      </c>
      <c r="B48" s="145" t="s">
        <v>47</v>
      </c>
      <c r="C48" s="145"/>
      <c r="D48" s="145"/>
      <c r="E48" s="145"/>
      <c r="F48" s="145"/>
      <c r="G48" s="145"/>
      <c r="H48" s="146"/>
      <c r="I48" s="140" t="s">
        <v>26</v>
      </c>
      <c r="J48" s="141"/>
      <c r="K48" s="143">
        <v>1</v>
      </c>
      <c r="L48" s="46">
        <f>IF(K48&lt;0," error! ",IF(K48&gt;2," error! ",""))</f>
      </c>
    </row>
    <row r="49" spans="1:12" ht="21" customHeight="1" thickBot="1">
      <c r="A49" s="135" t="s">
        <v>13</v>
      </c>
      <c r="B49" s="145" t="s">
        <v>48</v>
      </c>
      <c r="C49" s="145"/>
      <c r="D49" s="145"/>
      <c r="E49" s="145"/>
      <c r="F49" s="145"/>
      <c r="G49" s="145"/>
      <c r="H49" s="146"/>
      <c r="I49" s="140" t="s">
        <v>27</v>
      </c>
      <c r="J49" s="141"/>
      <c r="K49" s="143">
        <v>6</v>
      </c>
      <c r="L49" s="46">
        <f>IF(K49&lt;0," error! ",IF(K49&gt;10," error! ",""))</f>
      </c>
    </row>
    <row r="50" spans="1:11" ht="21" customHeight="1" thickBot="1">
      <c r="A50" s="147" t="s">
        <v>50</v>
      </c>
      <c r="B50" s="148"/>
      <c r="C50" s="148"/>
      <c r="D50" s="148"/>
      <c r="E50" s="148"/>
      <c r="F50" s="148"/>
      <c r="G50" s="148"/>
      <c r="H50" s="148"/>
      <c r="I50" s="148"/>
      <c r="J50" s="149"/>
      <c r="K50" s="150">
        <f>SUM(K27:K49)</f>
        <v>210.3925</v>
      </c>
    </row>
    <row r="51" spans="1:12" ht="21" customHeight="1" thickBot="1">
      <c r="A51" s="144" t="s">
        <v>14</v>
      </c>
      <c r="B51" s="151" t="s">
        <v>52</v>
      </c>
      <c r="C51" s="145"/>
      <c r="D51" s="145"/>
      <c r="E51" s="145"/>
      <c r="F51" s="145"/>
      <c r="G51" s="145"/>
      <c r="H51" s="146"/>
      <c r="I51" s="140" t="s">
        <v>25</v>
      </c>
      <c r="J51" s="141"/>
      <c r="K51" s="143">
        <v>0</v>
      </c>
      <c r="L51" s="46">
        <f>IF(K51&lt;0," error! ",IF(K51&gt;3," error! ",""))</f>
      </c>
    </row>
    <row r="52" spans="1:11" ht="24" customHeight="1" thickBot="1">
      <c r="A52" s="152" t="s">
        <v>51</v>
      </c>
      <c r="B52" s="153"/>
      <c r="C52" s="153"/>
      <c r="D52" s="153"/>
      <c r="E52" s="153"/>
      <c r="F52" s="153"/>
      <c r="G52" s="153"/>
      <c r="H52" s="153"/>
      <c r="I52" s="153"/>
      <c r="J52" s="154"/>
      <c r="K52" s="155">
        <f>K50-K51</f>
        <v>210.3925</v>
      </c>
    </row>
    <row r="53" spans="1:11" ht="24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7"/>
    </row>
    <row r="54" spans="1:11" ht="24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1" ht="24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ht="10.5" customHeight="1">
      <c r="A56" s="156"/>
      <c r="B56" s="161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0" ht="21" customHeight="1">
      <c r="A57" s="163"/>
      <c r="B57" s="164" t="s">
        <v>54</v>
      </c>
      <c r="C57" s="163"/>
      <c r="D57" s="165">
        <v>39164</v>
      </c>
      <c r="E57" s="165"/>
      <c r="F57" s="165"/>
      <c r="G57" s="166" t="s">
        <v>53</v>
      </c>
      <c r="H57" s="166"/>
      <c r="I57" s="166"/>
      <c r="J57" s="163"/>
    </row>
    <row r="58" spans="1:10" ht="18" customHeight="1">
      <c r="A58" s="163"/>
      <c r="B58" s="167"/>
      <c r="C58" s="167"/>
      <c r="D58" s="167"/>
      <c r="E58" s="163"/>
      <c r="F58" s="163"/>
      <c r="G58" s="168"/>
      <c r="H58" s="163"/>
      <c r="I58" s="163"/>
      <c r="J58" s="163"/>
    </row>
    <row r="59" spans="1:10" ht="18" customHeight="1">
      <c r="A59" s="163"/>
      <c r="B59" s="166" t="s">
        <v>23</v>
      </c>
      <c r="C59" s="166"/>
      <c r="D59" s="169" t="s">
        <v>56</v>
      </c>
      <c r="E59" s="169"/>
      <c r="F59" s="169"/>
      <c r="G59" s="163"/>
      <c r="H59" s="164"/>
      <c r="I59" s="164"/>
      <c r="J59" s="164"/>
    </row>
    <row r="60" spans="1:10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</row>
  </sheetData>
  <sheetProtection password="CF57" sheet="1" objects="1" scenarios="1"/>
  <mergeCells count="62">
    <mergeCell ref="A52:J52"/>
    <mergeCell ref="B51:H51"/>
    <mergeCell ref="B48:H48"/>
    <mergeCell ref="B49:H49"/>
    <mergeCell ref="B47:H47"/>
    <mergeCell ref="I11:J11"/>
    <mergeCell ref="I51:J51"/>
    <mergeCell ref="A50:J50"/>
    <mergeCell ref="I47:J47"/>
    <mergeCell ref="I44:J44"/>
    <mergeCell ref="I45:J45"/>
    <mergeCell ref="I27:I28"/>
    <mergeCell ref="J29:J30"/>
    <mergeCell ref="J31:J32"/>
    <mergeCell ref="D57:F57"/>
    <mergeCell ref="D59:F59"/>
    <mergeCell ref="I15:K15"/>
    <mergeCell ref="I48:J48"/>
    <mergeCell ref="I49:J49"/>
    <mergeCell ref="G44:H44"/>
    <mergeCell ref="B44:D44"/>
    <mergeCell ref="B45:H45"/>
    <mergeCell ref="B46:H46"/>
    <mergeCell ref="J27:J28"/>
    <mergeCell ref="K27:K28"/>
    <mergeCell ref="K29:K30"/>
    <mergeCell ref="K31:K32"/>
    <mergeCell ref="K33:K34"/>
    <mergeCell ref="J41:J42"/>
    <mergeCell ref="K41:K42"/>
    <mergeCell ref="I29:I30"/>
    <mergeCell ref="I31:I32"/>
    <mergeCell ref="I33:I34"/>
    <mergeCell ref="J33:J34"/>
    <mergeCell ref="A35:A36"/>
    <mergeCell ref="A37:A38"/>
    <mergeCell ref="A39:A40"/>
    <mergeCell ref="A41:A42"/>
    <mergeCell ref="A27:A28"/>
    <mergeCell ref="A29:A30"/>
    <mergeCell ref="A31:A32"/>
    <mergeCell ref="A33:A34"/>
    <mergeCell ref="I13:K13"/>
    <mergeCell ref="J16:J19"/>
    <mergeCell ref="E23:F23"/>
    <mergeCell ref="G57:I57"/>
    <mergeCell ref="B27:F28"/>
    <mergeCell ref="B29:F30"/>
    <mergeCell ref="B41:F42"/>
    <mergeCell ref="A43:K43"/>
    <mergeCell ref="G41:G42"/>
    <mergeCell ref="I41:I42"/>
    <mergeCell ref="E18:I18"/>
    <mergeCell ref="E16:H16"/>
    <mergeCell ref="E20:I20"/>
    <mergeCell ref="B59:C59"/>
    <mergeCell ref="B39:F40"/>
    <mergeCell ref="B31:F32"/>
    <mergeCell ref="B33:F34"/>
    <mergeCell ref="B35:F36"/>
    <mergeCell ref="B37:F38"/>
    <mergeCell ref="I46:J46"/>
  </mergeCells>
  <printOptions horizontalCentered="1" verticalCentered="1"/>
  <pageMargins left="0.5905511811023623" right="0.5905511811023623" top="0" bottom="0.984251968503937" header="0.5118110236220472" footer="0.5118110236220472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</dc:creator>
  <cp:keywords/>
  <dc:description/>
  <cp:lastModifiedBy>homola</cp:lastModifiedBy>
  <cp:lastPrinted>2007-03-23T15:20:15Z</cp:lastPrinted>
  <dcterms:created xsi:type="dcterms:W3CDTF">2003-02-23T10:56:38Z</dcterms:created>
  <dcterms:modified xsi:type="dcterms:W3CDTF">2007-03-29T06:12:38Z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